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/>
  </bookViews>
  <sheets>
    <sheet name="5" sheetId="1" r:id="rId1"/>
  </sheets>
  <definedNames>
    <definedName name="Print_Area_0" localSheetId="0">'5'!$A$1:$O$273</definedName>
    <definedName name="Print_Area_0_0" localSheetId="0">'5'!$A$1:$O$273</definedName>
    <definedName name="Print_Area_0_0_0" localSheetId="0">'5'!$A$1:$O$273</definedName>
    <definedName name="Print_Area_0_0_0_0" localSheetId="0">'5'!$A$1:$O$273</definedName>
    <definedName name="Print_Titles_0" localSheetId="0">'5'!$10:$11</definedName>
    <definedName name="Print_Titles_0_0" localSheetId="0">'5'!$10:$11</definedName>
    <definedName name="Print_Titles_0_0_0" localSheetId="0">'5'!$10:$11</definedName>
    <definedName name="Print_Titles_0_0_0_0" localSheetId="0">'5'!$10:$11</definedName>
    <definedName name="_xlnm.Print_Titles" localSheetId="0">'5'!$10:$11</definedName>
    <definedName name="_xlnm.Print_Area" localSheetId="0">'5'!$A$1:$O$273</definedName>
  </definedNames>
  <calcPr calcId="145621" iterateDelta="1E-4"/>
</workbook>
</file>

<file path=xl/calcChain.xml><?xml version="1.0" encoding="utf-8"?>
<calcChain xmlns="http://schemas.openxmlformats.org/spreadsheetml/2006/main">
  <c r="M159" i="1" l="1"/>
  <c r="L159" i="1"/>
  <c r="K159" i="1"/>
  <c r="M160" i="1"/>
  <c r="N160" i="1" s="1"/>
  <c r="O160" i="1"/>
  <c r="L160" i="1"/>
  <c r="K160" i="1"/>
  <c r="O244" i="1" l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L50" i="1" l="1"/>
  <c r="M50" i="1"/>
  <c r="K50" i="1"/>
  <c r="L61" i="1"/>
  <c r="M61" i="1"/>
  <c r="K61" i="1"/>
  <c r="L64" i="1"/>
  <c r="L192" i="1"/>
  <c r="M192" i="1"/>
  <c r="O262" i="1"/>
  <c r="N262" i="1"/>
  <c r="L261" i="1"/>
  <c r="L260" i="1" s="1"/>
  <c r="L259" i="1" s="1"/>
  <c r="M261" i="1"/>
  <c r="O261" i="1" s="1"/>
  <c r="K261" i="1"/>
  <c r="K260" i="1" s="1"/>
  <c r="K259" i="1" s="1"/>
  <c r="L242" i="1"/>
  <c r="M242" i="1"/>
  <c r="K242" i="1"/>
  <c r="L237" i="1"/>
  <c r="L236" i="1" s="1"/>
  <c r="M237" i="1"/>
  <c r="M236" i="1" s="1"/>
  <c r="K237" i="1"/>
  <c r="L239" i="1"/>
  <c r="M239" i="1"/>
  <c r="K239" i="1"/>
  <c r="I226" i="1"/>
  <c r="I223" i="1"/>
  <c r="K236" i="1" l="1"/>
  <c r="M260" i="1"/>
  <c r="N261" i="1"/>
  <c r="I216" i="1"/>
  <c r="I213" i="1"/>
  <c r="I210" i="1"/>
  <c r="I207" i="1"/>
  <c r="I205" i="1"/>
  <c r="L199" i="1"/>
  <c r="M199" i="1"/>
  <c r="K199" i="1"/>
  <c r="O201" i="1"/>
  <c r="N201" i="1"/>
  <c r="I203" i="1"/>
  <c r="I199" i="1"/>
  <c r="I197" i="1"/>
  <c r="I193" i="1"/>
  <c r="I188" i="1"/>
  <c r="I190" i="1"/>
  <c r="M259" i="1" l="1"/>
  <c r="O260" i="1"/>
  <c r="N260" i="1"/>
  <c r="O163" i="1"/>
  <c r="N163" i="1"/>
  <c r="M162" i="1"/>
  <c r="L162" i="1"/>
  <c r="O161" i="1"/>
  <c r="N161" i="1"/>
  <c r="L156" i="1"/>
  <c r="M156" i="1"/>
  <c r="L122" i="1"/>
  <c r="O124" i="1"/>
  <c r="O126" i="1"/>
  <c r="O128" i="1"/>
  <c r="O130" i="1"/>
  <c r="O132" i="1"/>
  <c r="N124" i="1"/>
  <c r="N126" i="1"/>
  <c r="N128" i="1"/>
  <c r="N130" i="1"/>
  <c r="N132" i="1"/>
  <c r="N134" i="1"/>
  <c r="M133" i="1"/>
  <c r="O133" i="1" s="1"/>
  <c r="M131" i="1"/>
  <c r="O131" i="1" s="1"/>
  <c r="M129" i="1"/>
  <c r="N129" i="1" s="1"/>
  <c r="M127" i="1"/>
  <c r="O127" i="1" s="1"/>
  <c r="M125" i="1"/>
  <c r="O125" i="1" s="1"/>
  <c r="M123" i="1"/>
  <c r="O123" i="1" s="1"/>
  <c r="L134" i="1"/>
  <c r="O134" i="1" s="1"/>
  <c r="K123" i="1"/>
  <c r="K122" i="1" s="1"/>
  <c r="L114" i="1"/>
  <c r="K114" i="1"/>
  <c r="O259" i="1" l="1"/>
  <c r="N259" i="1"/>
  <c r="O159" i="1"/>
  <c r="N127" i="1"/>
  <c r="N162" i="1"/>
  <c r="O162" i="1"/>
  <c r="N131" i="1"/>
  <c r="N123" i="1"/>
  <c r="N133" i="1"/>
  <c r="N125" i="1"/>
  <c r="M122" i="1"/>
  <c r="N159" i="1"/>
  <c r="O129" i="1"/>
  <c r="O271" i="1"/>
  <c r="N271" i="1"/>
  <c r="M270" i="1"/>
  <c r="L270" i="1"/>
  <c r="K270" i="1"/>
  <c r="O269" i="1"/>
  <c r="N269" i="1"/>
  <c r="M268" i="1"/>
  <c r="L268" i="1"/>
  <c r="K268" i="1"/>
  <c r="O258" i="1"/>
  <c r="N258" i="1"/>
  <c r="M257" i="1"/>
  <c r="M256" i="1" s="1"/>
  <c r="M255" i="1" s="1"/>
  <c r="L257" i="1"/>
  <c r="L256" i="1" s="1"/>
  <c r="L255" i="1" s="1"/>
  <c r="L254" i="1" s="1"/>
  <c r="K257" i="1"/>
  <c r="K256" i="1" s="1"/>
  <c r="K255" i="1" s="1"/>
  <c r="K254" i="1" s="1"/>
  <c r="O251" i="1"/>
  <c r="N251" i="1"/>
  <c r="M250" i="1"/>
  <c r="M249" i="1" s="1"/>
  <c r="M248" i="1" s="1"/>
  <c r="L250" i="1"/>
  <c r="L249" i="1" s="1"/>
  <c r="L248" i="1" s="1"/>
  <c r="L247" i="1" s="1"/>
  <c r="L246" i="1" s="1"/>
  <c r="L245" i="1" s="1"/>
  <c r="K250" i="1"/>
  <c r="K249" i="1" s="1"/>
  <c r="K248" i="1" s="1"/>
  <c r="K247" i="1" s="1"/>
  <c r="K246" i="1" s="1"/>
  <c r="K245" i="1" s="1"/>
  <c r="O235" i="1"/>
  <c r="N235" i="1"/>
  <c r="O234" i="1"/>
  <c r="N234" i="1"/>
  <c r="M233" i="1"/>
  <c r="L233" i="1"/>
  <c r="K233" i="1"/>
  <c r="O232" i="1"/>
  <c r="N232" i="1"/>
  <c r="O231" i="1"/>
  <c r="N231" i="1"/>
  <c r="M230" i="1"/>
  <c r="L230" i="1"/>
  <c r="K230" i="1"/>
  <c r="K229" i="1" s="1"/>
  <c r="K228" i="1" s="1"/>
  <c r="O227" i="1"/>
  <c r="N227" i="1"/>
  <c r="M226" i="1"/>
  <c r="M225" i="1" s="1"/>
  <c r="L226" i="1"/>
  <c r="L225" i="1" s="1"/>
  <c r="K226" i="1"/>
  <c r="K225" i="1" s="1"/>
  <c r="O224" i="1"/>
  <c r="N224" i="1"/>
  <c r="M223" i="1"/>
  <c r="L223" i="1"/>
  <c r="K223" i="1"/>
  <c r="O222" i="1"/>
  <c r="N222" i="1"/>
  <c r="M221" i="1"/>
  <c r="L221" i="1"/>
  <c r="K221" i="1"/>
  <c r="O220" i="1"/>
  <c r="N220" i="1"/>
  <c r="M219" i="1"/>
  <c r="M218" i="1" s="1"/>
  <c r="L219" i="1"/>
  <c r="K219" i="1"/>
  <c r="O217" i="1"/>
  <c r="N217" i="1"/>
  <c r="M216" i="1"/>
  <c r="M215" i="1" s="1"/>
  <c r="L216" i="1"/>
  <c r="L215" i="1" s="1"/>
  <c r="K216" i="1"/>
  <c r="K215" i="1" s="1"/>
  <c r="O214" i="1"/>
  <c r="N214" i="1"/>
  <c r="M213" i="1"/>
  <c r="M212" i="1" s="1"/>
  <c r="L213" i="1"/>
  <c r="L212" i="1" s="1"/>
  <c r="K213" i="1"/>
  <c r="K212" i="1" s="1"/>
  <c r="O211" i="1"/>
  <c r="N211" i="1"/>
  <c r="M210" i="1"/>
  <c r="M209" i="1" s="1"/>
  <c r="L210" i="1"/>
  <c r="L209" i="1" s="1"/>
  <c r="K210" i="1"/>
  <c r="K209" i="1" s="1"/>
  <c r="O208" i="1"/>
  <c r="N208" i="1"/>
  <c r="M207" i="1"/>
  <c r="L207" i="1"/>
  <c r="K207" i="1"/>
  <c r="O206" i="1"/>
  <c r="N206" i="1"/>
  <c r="M205" i="1"/>
  <c r="L205" i="1"/>
  <c r="K205" i="1"/>
  <c r="O204" i="1"/>
  <c r="N204" i="1"/>
  <c r="M203" i="1"/>
  <c r="M202" i="1" s="1"/>
  <c r="L203" i="1"/>
  <c r="K203" i="1"/>
  <c r="O200" i="1"/>
  <c r="N200" i="1"/>
  <c r="M198" i="1"/>
  <c r="L198" i="1"/>
  <c r="K198" i="1"/>
  <c r="O197" i="1"/>
  <c r="N197" i="1"/>
  <c r="M196" i="1"/>
  <c r="M195" i="1" s="1"/>
  <c r="M186" i="1" s="1"/>
  <c r="L196" i="1"/>
  <c r="L195" i="1" s="1"/>
  <c r="L186" i="1" s="1"/>
  <c r="K196" i="1"/>
  <c r="K195" i="1" s="1"/>
  <c r="O194" i="1"/>
  <c r="N194" i="1"/>
  <c r="M193" i="1"/>
  <c r="L193" i="1"/>
  <c r="K193" i="1"/>
  <c r="K192" i="1" s="1"/>
  <c r="O191" i="1"/>
  <c r="N191" i="1"/>
  <c r="M190" i="1"/>
  <c r="L190" i="1"/>
  <c r="K190" i="1"/>
  <c r="O189" i="1"/>
  <c r="N189" i="1"/>
  <c r="M188" i="1"/>
  <c r="L188" i="1"/>
  <c r="K188" i="1"/>
  <c r="O185" i="1"/>
  <c r="N185" i="1"/>
  <c r="M184" i="1"/>
  <c r="L184" i="1"/>
  <c r="L183" i="1" s="1"/>
  <c r="L182" i="1" s="1"/>
  <c r="K184" i="1"/>
  <c r="K183" i="1" s="1"/>
  <c r="K182" i="1" s="1"/>
  <c r="O179" i="1"/>
  <c r="N179" i="1"/>
  <c r="M178" i="1"/>
  <c r="L178" i="1"/>
  <c r="L174" i="1" s="1"/>
  <c r="L173" i="1" s="1"/>
  <c r="L172" i="1" s="1"/>
  <c r="L171" i="1" s="1"/>
  <c r="K178" i="1"/>
  <c r="O177" i="1"/>
  <c r="N177" i="1"/>
  <c r="O176" i="1"/>
  <c r="N176" i="1"/>
  <c r="M175" i="1"/>
  <c r="L175" i="1"/>
  <c r="K175" i="1"/>
  <c r="O170" i="1"/>
  <c r="N170" i="1"/>
  <c r="M169" i="1"/>
  <c r="L169" i="1"/>
  <c r="K169" i="1"/>
  <c r="O168" i="1"/>
  <c r="N168" i="1"/>
  <c r="M167" i="1"/>
  <c r="L167" i="1"/>
  <c r="K167" i="1"/>
  <c r="O158" i="1"/>
  <c r="N158" i="1"/>
  <c r="O157" i="1"/>
  <c r="N157" i="1"/>
  <c r="K156" i="1"/>
  <c r="O155" i="1"/>
  <c r="N155" i="1"/>
  <c r="M154" i="1"/>
  <c r="L154" i="1"/>
  <c r="K154" i="1"/>
  <c r="O153" i="1"/>
  <c r="N153" i="1"/>
  <c r="O152" i="1"/>
  <c r="N152" i="1"/>
  <c r="M151" i="1"/>
  <c r="L151" i="1"/>
  <c r="K151" i="1"/>
  <c r="K150" i="1" s="1"/>
  <c r="O148" i="1"/>
  <c r="N148" i="1"/>
  <c r="K147" i="1"/>
  <c r="O146" i="1"/>
  <c r="N146" i="1"/>
  <c r="M145" i="1"/>
  <c r="L145" i="1"/>
  <c r="L144" i="1" s="1"/>
  <c r="L143" i="1" s="1"/>
  <c r="K145" i="1"/>
  <c r="O139" i="1"/>
  <c r="N139" i="1"/>
  <c r="M138" i="1"/>
  <c r="M137" i="1" s="1"/>
  <c r="L138" i="1"/>
  <c r="L137" i="1" s="1"/>
  <c r="L136" i="1" s="1"/>
  <c r="L135" i="1" s="1"/>
  <c r="K138" i="1"/>
  <c r="K137" i="1" s="1"/>
  <c r="K136" i="1" s="1"/>
  <c r="K135" i="1" s="1"/>
  <c r="O121" i="1"/>
  <c r="N121" i="1"/>
  <c r="M120" i="1"/>
  <c r="L120" i="1"/>
  <c r="K120" i="1"/>
  <c r="O119" i="1"/>
  <c r="N119" i="1"/>
  <c r="M118" i="1"/>
  <c r="L118" i="1"/>
  <c r="K118" i="1"/>
  <c r="O117" i="1"/>
  <c r="N117" i="1"/>
  <c r="M116" i="1"/>
  <c r="L116" i="1"/>
  <c r="K116" i="1"/>
  <c r="O113" i="1"/>
  <c r="N113" i="1"/>
  <c r="M112" i="1"/>
  <c r="L112" i="1"/>
  <c r="K112" i="1"/>
  <c r="O111" i="1"/>
  <c r="N111" i="1"/>
  <c r="M110" i="1"/>
  <c r="O109" i="1"/>
  <c r="N109" i="1"/>
  <c r="O108" i="1"/>
  <c r="O107" i="1"/>
  <c r="N107" i="1"/>
  <c r="M106" i="1"/>
  <c r="L106" i="1"/>
  <c r="K106" i="1"/>
  <c r="N105" i="1"/>
  <c r="O105" i="1"/>
  <c r="O103" i="1"/>
  <c r="N103" i="1"/>
  <c r="O102" i="1"/>
  <c r="O101" i="1"/>
  <c r="N101" i="1"/>
  <c r="O97" i="1"/>
  <c r="N97" i="1"/>
  <c r="M96" i="1"/>
  <c r="L96" i="1"/>
  <c r="L95" i="1" s="1"/>
  <c r="L94" i="1" s="1"/>
  <c r="K96" i="1"/>
  <c r="K95" i="1" s="1"/>
  <c r="K94" i="1" s="1"/>
  <c r="O91" i="1"/>
  <c r="N91" i="1"/>
  <c r="M90" i="1"/>
  <c r="M88" i="1" s="1"/>
  <c r="L90" i="1"/>
  <c r="L89" i="1" s="1"/>
  <c r="K90" i="1"/>
  <c r="K89" i="1" s="1"/>
  <c r="O84" i="1"/>
  <c r="N84" i="1"/>
  <c r="M83" i="1"/>
  <c r="L83" i="1"/>
  <c r="L82" i="1" s="1"/>
  <c r="K83" i="1"/>
  <c r="K82" i="1" s="1"/>
  <c r="O80" i="1"/>
  <c r="N80" i="1"/>
  <c r="M79" i="1"/>
  <c r="L79" i="1"/>
  <c r="L78" i="1" s="1"/>
  <c r="L77" i="1" s="1"/>
  <c r="K79" i="1"/>
  <c r="K78" i="1" s="1"/>
  <c r="K77" i="1" s="1"/>
  <c r="O74" i="1"/>
  <c r="N74" i="1"/>
  <c r="O72" i="1"/>
  <c r="N72" i="1"/>
  <c r="N71" i="1"/>
  <c r="L67" i="1"/>
  <c r="N70" i="1"/>
  <c r="K67" i="1"/>
  <c r="O65" i="1"/>
  <c r="N65" i="1"/>
  <c r="O63" i="1"/>
  <c r="N63" i="1"/>
  <c r="O62" i="1"/>
  <c r="N62" i="1"/>
  <c r="L60" i="1"/>
  <c r="L59" i="1" s="1"/>
  <c r="O58" i="1"/>
  <c r="N58" i="1"/>
  <c r="M57" i="1"/>
  <c r="L57" i="1"/>
  <c r="L56" i="1" s="1"/>
  <c r="L55" i="1" s="1"/>
  <c r="K57" i="1"/>
  <c r="K56" i="1" s="1"/>
  <c r="K55" i="1" s="1"/>
  <c r="O54" i="1"/>
  <c r="K52" i="1"/>
  <c r="O53" i="1"/>
  <c r="N53" i="1"/>
  <c r="M52" i="1"/>
  <c r="L52" i="1"/>
  <c r="O51" i="1"/>
  <c r="N51" i="1"/>
  <c r="L49" i="1"/>
  <c r="O48" i="1"/>
  <c r="N48" i="1"/>
  <c r="O47" i="1"/>
  <c r="N47" i="1"/>
  <c r="M46" i="1"/>
  <c r="L46" i="1"/>
  <c r="L45" i="1" s="1"/>
  <c r="K46" i="1"/>
  <c r="K45" i="1" s="1"/>
  <c r="O43" i="1"/>
  <c r="N43" i="1"/>
  <c r="M42" i="1"/>
  <c r="L42" i="1"/>
  <c r="L41" i="1" s="1"/>
  <c r="L40" i="1" s="1"/>
  <c r="K42" i="1"/>
  <c r="K41" i="1" s="1"/>
  <c r="K40" i="1" s="1"/>
  <c r="O38" i="1"/>
  <c r="N38" i="1"/>
  <c r="M37" i="1"/>
  <c r="M36" i="1" s="1"/>
  <c r="L37" i="1"/>
  <c r="L36" i="1" s="1"/>
  <c r="L35" i="1" s="1"/>
  <c r="L34" i="1" s="1"/>
  <c r="L33" i="1" s="1"/>
  <c r="K37" i="1"/>
  <c r="N37" i="1" s="1"/>
  <c r="O32" i="1"/>
  <c r="N32" i="1"/>
  <c r="M31" i="1"/>
  <c r="L31" i="1"/>
  <c r="L30" i="1" s="1"/>
  <c r="L29" i="1" s="1"/>
  <c r="L28" i="1" s="1"/>
  <c r="K31" i="1"/>
  <c r="K30" i="1" s="1"/>
  <c r="K29" i="1" s="1"/>
  <c r="K28" i="1" s="1"/>
  <c r="O27" i="1"/>
  <c r="N27" i="1"/>
  <c r="O26" i="1"/>
  <c r="N26" i="1"/>
  <c r="O25" i="1"/>
  <c r="K24" i="1"/>
  <c r="M24" i="1"/>
  <c r="M22" i="1" s="1"/>
  <c r="M21" i="1" s="1"/>
  <c r="L24" i="1"/>
  <c r="L23" i="1" s="1"/>
  <c r="M23" i="1"/>
  <c r="O19" i="1"/>
  <c r="N19" i="1"/>
  <c r="M18" i="1"/>
  <c r="L18" i="1"/>
  <c r="L17" i="1" s="1"/>
  <c r="L16" i="1" s="1"/>
  <c r="L15" i="1" s="1"/>
  <c r="L14" i="1" s="1"/>
  <c r="K18" i="1"/>
  <c r="K17" i="1" s="1"/>
  <c r="K16" i="1" s="1"/>
  <c r="K15" i="1" s="1"/>
  <c r="K14" i="1" s="1"/>
  <c r="K99" i="1" l="1"/>
  <c r="K98" i="1" s="1"/>
  <c r="K93" i="1" s="1"/>
  <c r="K92" i="1" s="1"/>
  <c r="M99" i="1"/>
  <c r="M98" i="1" s="1"/>
  <c r="O145" i="1"/>
  <c r="L150" i="1"/>
  <c r="L149" i="1" s="1"/>
  <c r="K166" i="1"/>
  <c r="K165" i="1" s="1"/>
  <c r="K164" i="1" s="1"/>
  <c r="O167" i="1"/>
  <c r="L166" i="1"/>
  <c r="L165" i="1" s="1"/>
  <c r="L164" i="1" s="1"/>
  <c r="K187" i="1"/>
  <c r="M187" i="1"/>
  <c r="O187" i="1" s="1"/>
  <c r="L187" i="1"/>
  <c r="K252" i="1"/>
  <c r="K253" i="1"/>
  <c r="L252" i="1"/>
  <c r="L253" i="1"/>
  <c r="K267" i="1"/>
  <c r="K266" i="1" s="1"/>
  <c r="K265" i="1" s="1"/>
  <c r="K264" i="1" s="1"/>
  <c r="K263" i="1" s="1"/>
  <c r="M267" i="1"/>
  <c r="M266" i="1" s="1"/>
  <c r="M150" i="1"/>
  <c r="M149" i="1" s="1"/>
  <c r="L229" i="1"/>
  <c r="L228" i="1" s="1"/>
  <c r="L142" i="1"/>
  <c r="K88" i="1"/>
  <c r="K87" i="1" s="1"/>
  <c r="K86" i="1" s="1"/>
  <c r="L88" i="1"/>
  <c r="L87" i="1" s="1"/>
  <c r="L86" i="1" s="1"/>
  <c r="M229" i="1"/>
  <c r="L218" i="1"/>
  <c r="O218" i="1" s="1"/>
  <c r="K218" i="1"/>
  <c r="L202" i="1"/>
  <c r="K202" i="1"/>
  <c r="K186" i="1" s="1"/>
  <c r="K181" i="1" s="1"/>
  <c r="K180" i="1" s="1"/>
  <c r="O184" i="1"/>
  <c r="K144" i="1"/>
  <c r="K143" i="1" s="1"/>
  <c r="N122" i="1"/>
  <c r="O122" i="1"/>
  <c r="O61" i="1"/>
  <c r="L99" i="1"/>
  <c r="L98" i="1" s="1"/>
  <c r="K174" i="1"/>
  <c r="K173" i="1" s="1"/>
  <c r="K172" i="1" s="1"/>
  <c r="K171" i="1" s="1"/>
  <c r="O175" i="1"/>
  <c r="L267" i="1"/>
  <c r="L266" i="1" s="1"/>
  <c r="L265" i="1" s="1"/>
  <c r="L264" i="1" s="1"/>
  <c r="L263" i="1" s="1"/>
  <c r="O151" i="1"/>
  <c r="O156" i="1"/>
  <c r="K149" i="1"/>
  <c r="K142" i="1" s="1"/>
  <c r="K141" i="1" s="1"/>
  <c r="N138" i="1"/>
  <c r="N137" i="1"/>
  <c r="O42" i="1"/>
  <c r="K76" i="1"/>
  <c r="K75" i="1" s="1"/>
  <c r="K66" i="1" s="1"/>
  <c r="O31" i="1"/>
  <c r="K36" i="1"/>
  <c r="K35" i="1" s="1"/>
  <c r="K34" i="1" s="1"/>
  <c r="K33" i="1" s="1"/>
  <c r="L76" i="1"/>
  <c r="L75" i="1" s="1"/>
  <c r="L66" i="1" s="1"/>
  <c r="O96" i="1"/>
  <c r="O79" i="1"/>
  <c r="N61" i="1"/>
  <c r="M41" i="1"/>
  <c r="N41" i="1" s="1"/>
  <c r="N42" i="1"/>
  <c r="M60" i="1"/>
  <c r="O60" i="1" s="1"/>
  <c r="O71" i="1"/>
  <c r="N73" i="1"/>
  <c r="M78" i="1"/>
  <c r="N78" i="1" s="1"/>
  <c r="N79" i="1"/>
  <c r="N83" i="1"/>
  <c r="N88" i="1"/>
  <c r="N90" i="1"/>
  <c r="M95" i="1"/>
  <c r="N95" i="1" s="1"/>
  <c r="N96" i="1"/>
  <c r="N100" i="1"/>
  <c r="N102" i="1"/>
  <c r="N106" i="1"/>
  <c r="N108" i="1"/>
  <c r="N112" i="1"/>
  <c r="O229" i="1"/>
  <c r="O255" i="1"/>
  <c r="M254" i="1"/>
  <c r="M253" i="1" s="1"/>
  <c r="N104" i="1"/>
  <c r="N110" i="1"/>
  <c r="O248" i="1"/>
  <c r="M247" i="1"/>
  <c r="M265" i="1"/>
  <c r="O265" i="1" s="1"/>
  <c r="O118" i="1"/>
  <c r="N120" i="1"/>
  <c r="O138" i="1"/>
  <c r="M144" i="1"/>
  <c r="O144" i="1" s="1"/>
  <c r="N147" i="1"/>
  <c r="N154" i="1"/>
  <c r="M166" i="1"/>
  <c r="N169" i="1"/>
  <c r="M174" i="1"/>
  <c r="N178" i="1"/>
  <c r="M183" i="1"/>
  <c r="N183" i="1" s="1"/>
  <c r="N184" i="1"/>
  <c r="O190" i="1"/>
  <c r="O193" i="1"/>
  <c r="O196" i="1"/>
  <c r="O199" i="1"/>
  <c r="O203" i="1"/>
  <c r="O207" i="1"/>
  <c r="O210" i="1"/>
  <c r="O213" i="1"/>
  <c r="O216" i="1"/>
  <c r="O219" i="1"/>
  <c r="O223" i="1"/>
  <c r="O226" i="1"/>
  <c r="O233" i="1"/>
  <c r="O250" i="1"/>
  <c r="O257" i="1"/>
  <c r="O268" i="1"/>
  <c r="O112" i="1"/>
  <c r="N116" i="1"/>
  <c r="N118" i="1"/>
  <c r="N188" i="1"/>
  <c r="N192" i="1"/>
  <c r="N195" i="1"/>
  <c r="N198" i="1"/>
  <c r="N202" i="1"/>
  <c r="N205" i="1"/>
  <c r="N209" i="1"/>
  <c r="N212" i="1"/>
  <c r="N215" i="1"/>
  <c r="N218" i="1"/>
  <c r="N221" i="1"/>
  <c r="N225" i="1"/>
  <c r="N230" i="1"/>
  <c r="N249" i="1"/>
  <c r="N256" i="1"/>
  <c r="N270" i="1"/>
  <c r="N52" i="1"/>
  <c r="O52" i="1"/>
  <c r="K60" i="1"/>
  <c r="K59" i="1" s="1"/>
  <c r="N57" i="1"/>
  <c r="K49" i="1"/>
  <c r="K44" i="1" s="1"/>
  <c r="L44" i="1"/>
  <c r="N50" i="1"/>
  <c r="L39" i="1"/>
  <c r="N46" i="1"/>
  <c r="O37" i="1"/>
  <c r="L22" i="1"/>
  <c r="L21" i="1" s="1"/>
  <c r="L20" i="1" s="1"/>
  <c r="O24" i="1"/>
  <c r="N18" i="1"/>
  <c r="K22" i="1"/>
  <c r="N24" i="1"/>
  <c r="K23" i="1"/>
  <c r="N23" i="1" s="1"/>
  <c r="O18" i="1"/>
  <c r="O23" i="1"/>
  <c r="N25" i="1"/>
  <c r="M17" i="1"/>
  <c r="M20" i="1"/>
  <c r="N31" i="1"/>
  <c r="M30" i="1"/>
  <c r="L93" i="1"/>
  <c r="L92" i="1" s="1"/>
  <c r="O36" i="1"/>
  <c r="O46" i="1"/>
  <c r="O50" i="1"/>
  <c r="N54" i="1"/>
  <c r="O57" i="1"/>
  <c r="O70" i="1"/>
  <c r="O73" i="1"/>
  <c r="O83" i="1"/>
  <c r="O88" i="1"/>
  <c r="O90" i="1"/>
  <c r="O100" i="1"/>
  <c r="O104" i="1"/>
  <c r="O106" i="1"/>
  <c r="O110" i="1"/>
  <c r="O116" i="1"/>
  <c r="O120" i="1"/>
  <c r="O137" i="1"/>
  <c r="M35" i="1"/>
  <c r="M45" i="1"/>
  <c r="M49" i="1"/>
  <c r="M56" i="1"/>
  <c r="M87" i="1"/>
  <c r="M89" i="1"/>
  <c r="M136" i="1"/>
  <c r="N145" i="1"/>
  <c r="O147" i="1"/>
  <c r="N151" i="1"/>
  <c r="O154" i="1"/>
  <c r="N156" i="1"/>
  <c r="N167" i="1"/>
  <c r="O169" i="1"/>
  <c r="O174" i="1"/>
  <c r="N175" i="1"/>
  <c r="O178" i="1"/>
  <c r="O183" i="1"/>
  <c r="N187" i="1"/>
  <c r="O188" i="1"/>
  <c r="N190" i="1"/>
  <c r="O192" i="1"/>
  <c r="N193" i="1"/>
  <c r="O195" i="1"/>
  <c r="N196" i="1"/>
  <c r="O198" i="1"/>
  <c r="N199" i="1"/>
  <c r="N203" i="1"/>
  <c r="O205" i="1"/>
  <c r="N207" i="1"/>
  <c r="O209" i="1"/>
  <c r="N210" i="1"/>
  <c r="O212" i="1"/>
  <c r="N213" i="1"/>
  <c r="O215" i="1"/>
  <c r="N216" i="1"/>
  <c r="N219" i="1"/>
  <c r="O221" i="1"/>
  <c r="N223" i="1"/>
  <c r="O225" i="1"/>
  <c r="N226" i="1"/>
  <c r="O230" i="1"/>
  <c r="N233" i="1"/>
  <c r="O247" i="1"/>
  <c r="N248" i="1"/>
  <c r="O249" i="1"/>
  <c r="N250" i="1"/>
  <c r="O254" i="1"/>
  <c r="N255" i="1"/>
  <c r="O256" i="1"/>
  <c r="N257" i="1"/>
  <c r="O267" i="1"/>
  <c r="N268" i="1"/>
  <c r="O270" i="1"/>
  <c r="L141" i="1" l="1"/>
  <c r="K85" i="1"/>
  <c r="O202" i="1"/>
  <c r="O166" i="1"/>
  <c r="L85" i="1"/>
  <c r="M228" i="1"/>
  <c r="N228" i="1" s="1"/>
  <c r="O266" i="1"/>
  <c r="N266" i="1"/>
  <c r="N267" i="1"/>
  <c r="M182" i="1"/>
  <c r="O182" i="1" s="1"/>
  <c r="M77" i="1"/>
  <c r="M76" i="1" s="1"/>
  <c r="N229" i="1"/>
  <c r="L181" i="1"/>
  <c r="O186" i="1"/>
  <c r="N186" i="1"/>
  <c r="O150" i="1"/>
  <c r="K140" i="1"/>
  <c r="M94" i="1"/>
  <c r="O94" i="1" s="1"/>
  <c r="M59" i="1"/>
  <c r="N59" i="1" s="1"/>
  <c r="M40" i="1"/>
  <c r="N40" i="1" s="1"/>
  <c r="L13" i="1"/>
  <c r="O78" i="1"/>
  <c r="O21" i="1"/>
  <c r="N36" i="1"/>
  <c r="O41" i="1"/>
  <c r="O95" i="1"/>
  <c r="O22" i="1"/>
  <c r="N174" i="1"/>
  <c r="M173" i="1"/>
  <c r="N166" i="1"/>
  <c r="M165" i="1"/>
  <c r="N150" i="1"/>
  <c r="N144" i="1"/>
  <c r="M143" i="1"/>
  <c r="M142" i="1" s="1"/>
  <c r="M141" i="1" s="1"/>
  <c r="N265" i="1"/>
  <c r="M264" i="1"/>
  <c r="N247" i="1"/>
  <c r="M246" i="1"/>
  <c r="N254" i="1"/>
  <c r="K39" i="1"/>
  <c r="N60" i="1"/>
  <c r="O99" i="1"/>
  <c r="N99" i="1"/>
  <c r="O89" i="1"/>
  <c r="N89" i="1"/>
  <c r="O82" i="1"/>
  <c r="N82" i="1"/>
  <c r="O69" i="1"/>
  <c r="N69" i="1"/>
  <c r="O56" i="1"/>
  <c r="N56" i="1"/>
  <c r="M55" i="1"/>
  <c r="O45" i="1"/>
  <c r="N45" i="1"/>
  <c r="M44" i="1"/>
  <c r="O35" i="1"/>
  <c r="N35" i="1"/>
  <c r="M34" i="1"/>
  <c r="O17" i="1"/>
  <c r="N17" i="1"/>
  <c r="M16" i="1"/>
  <c r="O136" i="1"/>
  <c r="N136" i="1"/>
  <c r="M135" i="1"/>
  <c r="O87" i="1"/>
  <c r="N87" i="1"/>
  <c r="M86" i="1"/>
  <c r="O49" i="1"/>
  <c r="N49" i="1"/>
  <c r="O30" i="1"/>
  <c r="M29" i="1"/>
  <c r="N30" i="1"/>
  <c r="O20" i="1"/>
  <c r="N22" i="1"/>
  <c r="K21" i="1"/>
  <c r="L180" i="1" l="1"/>
  <c r="L140" i="1" s="1"/>
  <c r="L12" i="1" s="1"/>
  <c r="L273" i="1" s="1"/>
  <c r="O228" i="1"/>
  <c r="O77" i="1"/>
  <c r="N77" i="1"/>
  <c r="M93" i="1"/>
  <c r="M92" i="1" s="1"/>
  <c r="M85" i="1" s="1"/>
  <c r="O59" i="1"/>
  <c r="N182" i="1"/>
  <c r="M181" i="1"/>
  <c r="M180" i="1" s="1"/>
  <c r="O40" i="1"/>
  <c r="N94" i="1"/>
  <c r="M39" i="1"/>
  <c r="N39" i="1" s="1"/>
  <c r="O253" i="1"/>
  <c r="M252" i="1"/>
  <c r="N253" i="1"/>
  <c r="O246" i="1"/>
  <c r="M245" i="1"/>
  <c r="N246" i="1"/>
  <c r="O264" i="1"/>
  <c r="M263" i="1"/>
  <c r="N264" i="1"/>
  <c r="O143" i="1"/>
  <c r="N143" i="1"/>
  <c r="O149" i="1"/>
  <c r="N149" i="1"/>
  <c r="O165" i="1"/>
  <c r="M164" i="1"/>
  <c r="N165" i="1"/>
  <c r="O173" i="1"/>
  <c r="M172" i="1"/>
  <c r="N173" i="1"/>
  <c r="N135" i="1"/>
  <c r="O135" i="1"/>
  <c r="K20" i="1"/>
  <c r="N21" i="1"/>
  <c r="N76" i="1"/>
  <c r="M75" i="1"/>
  <c r="O76" i="1"/>
  <c r="N93" i="1"/>
  <c r="N34" i="1"/>
  <c r="M33" i="1"/>
  <c r="O34" i="1"/>
  <c r="N55" i="1"/>
  <c r="O55" i="1"/>
  <c r="N81" i="1"/>
  <c r="O81" i="1"/>
  <c r="N29" i="1"/>
  <c r="O29" i="1"/>
  <c r="M28" i="1"/>
  <c r="N86" i="1"/>
  <c r="O86" i="1"/>
  <c r="N16" i="1"/>
  <c r="M15" i="1"/>
  <c r="O16" i="1"/>
  <c r="N44" i="1"/>
  <c r="O44" i="1"/>
  <c r="N68" i="1"/>
  <c r="M67" i="1"/>
  <c r="O68" i="1"/>
  <c r="N98" i="1"/>
  <c r="O98" i="1"/>
  <c r="O93" i="1" l="1"/>
  <c r="N181" i="1"/>
  <c r="O181" i="1"/>
  <c r="O39" i="1"/>
  <c r="N172" i="1"/>
  <c r="M171" i="1"/>
  <c r="O172" i="1"/>
  <c r="N142" i="1"/>
  <c r="O142" i="1"/>
  <c r="N245" i="1"/>
  <c r="O245" i="1"/>
  <c r="N164" i="1"/>
  <c r="O164" i="1"/>
  <c r="N263" i="1"/>
  <c r="O263" i="1"/>
  <c r="N252" i="1"/>
  <c r="O252" i="1"/>
  <c r="O15" i="1"/>
  <c r="M14" i="1"/>
  <c r="N15" i="1"/>
  <c r="O180" i="1"/>
  <c r="N180" i="1"/>
  <c r="O75" i="1"/>
  <c r="N75" i="1"/>
  <c r="O67" i="1"/>
  <c r="N67" i="1"/>
  <c r="M66" i="1"/>
  <c r="O85" i="1"/>
  <c r="N85" i="1"/>
  <c r="O28" i="1"/>
  <c r="N28" i="1"/>
  <c r="O33" i="1"/>
  <c r="N33" i="1"/>
  <c r="O92" i="1"/>
  <c r="N92" i="1"/>
  <c r="K13" i="1"/>
  <c r="K12" i="1" s="1"/>
  <c r="K273" i="1" s="1"/>
  <c r="N20" i="1"/>
  <c r="O141" i="1" l="1"/>
  <c r="N141" i="1"/>
  <c r="M140" i="1"/>
  <c r="N140" i="1" s="1"/>
  <c r="O171" i="1"/>
  <c r="N171" i="1"/>
  <c r="N14" i="1"/>
  <c r="M13" i="1"/>
  <c r="O14" i="1"/>
  <c r="N66" i="1"/>
  <c r="O66" i="1"/>
  <c r="O140" i="1" l="1"/>
  <c r="O13" i="1"/>
  <c r="N13" i="1"/>
  <c r="M12" i="1"/>
  <c r="M273" i="1" l="1"/>
  <c r="N12" i="1"/>
  <c r="O12" i="1"/>
  <c r="O273" i="1" l="1"/>
  <c r="N273" i="1"/>
</calcChain>
</file>

<file path=xl/sharedStrings.xml><?xml version="1.0" encoding="utf-8"?>
<sst xmlns="http://schemas.openxmlformats.org/spreadsheetml/2006/main" count="788" uniqueCount="181">
  <si>
    <t>в рублях</t>
  </si>
  <si>
    <t>Наименование</t>
  </si>
  <si>
    <t>Ведомство</t>
  </si>
  <si>
    <t>Раздел</t>
  </si>
  <si>
    <t>Подраздел</t>
  </si>
  <si>
    <t>КЦСР</t>
  </si>
  <si>
    <t>Вид расходов</t>
  </si>
  <si>
    <t>Исполнено</t>
  </si>
  <si>
    <t>% исполнения к уточненному плану</t>
  </si>
  <si>
    <t>% исполнения к сводной бюджетной росписи</t>
  </si>
  <si>
    <t>Администрация поселка Тазовский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</si>
  <si>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</si>
  <si>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</si>
  <si>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20</t>
  </si>
  <si>
    <t>Подпрограмма "Обеспечение реализации муниципальной программы"</t>
  </si>
  <si>
    <t>Ц</t>
  </si>
  <si>
    <t>Основное мероприятие "Руководство и управление в сфере установленных функций органов местного самоуправления"</t>
  </si>
  <si>
    <t>01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</si>
  <si>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</si>
  <si>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</si>
  <si>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</si>
  <si>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</si>
  <si>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</si>
  <si>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</si>
  <si>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</si>
  <si>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</si>
  <si>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</si>
  <si>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расходы</t>
  </si>
  <si>
    <t>98</t>
  </si>
  <si>
    <t>Расходы, не отнесенные к муниципальным программам</t>
  </si>
  <si>
    <t>00</t>
  </si>
  <si>
    <t>Иные межбюджетные трансферты</t>
  </si>
  <si>
    <t>540</t>
  </si>
  <si>
    <t>Обеспечение проведения выборов и референдумов</t>
  </si>
  <si>
    <t>Подпрограмма "Выборы"</t>
  </si>
  <si>
    <t>5</t>
  </si>
  <si>
    <t>Основное мероприятие "Финансовое обеспечение подготовки и проведения муниципальных выборов</t>
  </si>
  <si>
    <t>Организация и проведение выборов в муниципальном образовании</t>
  </si>
  <si>
    <t>Другие общегосударственные вопросы</t>
  </si>
  <si>
    <t>Подпрограмма "Финансовое обеспечение расходов на осуществление отдельных государственных полномочий"</t>
  </si>
  <si>
    <t>2</t>
  </si>
  <si>
    <t>Основное мероприятие "Повышение эффективности защиты прав и законных интересов граждан"</t>
  </si>
  <si>
    <t>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</si>
  <si>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Подпрограмма "Модернизация, содержание и сохранение муниципального имущества"</t>
  </si>
  <si>
    <t>Основное мероприятие: "Эффективное управление и распоряжение муниципальным имуществом"</t>
  </si>
  <si>
    <t>Содержание и обслуживание казны</t>
  </si>
  <si>
    <t>Исполнение судебных актов</t>
  </si>
  <si>
    <t>Основные мероприятия "Организация учета и содержания муниципального имущества"</t>
  </si>
  <si>
    <t>02</t>
  </si>
  <si>
    <t>Оценка недвижимости, признание прав и регулирование отношений по муниципальной собственности</t>
  </si>
  <si>
    <t>Учет муниципального имущества</t>
  </si>
  <si>
    <t>95</t>
  </si>
  <si>
    <t>Подпрограмма "Актуализация данных похозяйственного учета"</t>
  </si>
  <si>
    <t>Основные мероприятия "Организация учета личных подсобных хозяйств"</t>
  </si>
  <si>
    <t>Актуализация данных похозяйственного учета</t>
  </si>
  <si>
    <t>Иные мероприятия местного значения</t>
  </si>
  <si>
    <t>Премии и гранты</t>
  </si>
  <si>
    <t>Национальная безопасность и правоохранительная деятельность</t>
  </si>
  <si>
    <t>Обеспечение пожарной безопасности</t>
  </si>
  <si>
    <t>951</t>
  </si>
  <si>
    <t>Муниципальная программа "Обеспечение качественными услугами жилищно-коммунального хозяйства на 2015-2020 годы"</t>
  </si>
  <si>
    <t>Подпрограмма "Благоустройство и озеленение территории поселка Тазовский на 2015-2020 годы</t>
  </si>
  <si>
    <t>Основное мероприятие "Содержание первичных средств пожаротушения"</t>
  </si>
  <si>
    <t>07</t>
  </si>
  <si>
    <t>Софинансирование расходных обязательств муниципальных образований на участие в предупреждении и ликвидации последствий чрезвычайных ситуаций</t>
  </si>
  <si>
    <t>Реализация мероприятий на участие в предупреждении и ликвидации  последствий чрезвычайных ситуаций</t>
  </si>
  <si>
    <t>S1240</t>
  </si>
  <si>
    <t>Другие вопросы в области национальной безопасности и правоохранительной деятельности</t>
  </si>
  <si>
    <t>Муниципальная программа "Повышение комфортности и безопасности населения поселка Тазовский на 2015-2020 годы"</t>
  </si>
  <si>
    <t>Подпрограмма "Обеспечение правопорядка и профилактики правонарушений в муниципальном образовании поселок Тазовский</t>
  </si>
  <si>
    <t>Основное мероприятие "Совершенствование системы профилактики правонарушений"</t>
  </si>
  <si>
    <t>Финансовое обеспечение добровольных народных дружин, созданных для решения задач охраны общественного порядка по месту жительства, месту пребывания или месту нахождения своей собственности</t>
  </si>
  <si>
    <t>Субсидии некоммерческим организациям (за исключением государственных (муниципальных) учреждений)</t>
  </si>
  <si>
    <t>Муниципальная программа "Комплексные меры по противодействию экстремизму и профилактике терроризма на территории муниципального образования поселок Тазовский в 2018 году"</t>
  </si>
  <si>
    <t>Национальная экономика</t>
  </si>
  <si>
    <t>Транспорт</t>
  </si>
  <si>
    <t>22</t>
  </si>
  <si>
    <t>Подпрограмма "Автомобильный транспорт"</t>
  </si>
  <si>
    <t>Основное мероприятие "Мероприятия в области автомобильного транспорта"</t>
  </si>
  <si>
    <t>Реализация  мероприятий по организации транспортного обслуживания населения автомобильным транспортом</t>
  </si>
  <si>
    <t>Дорожное хозяйство (дорожные фонды)</t>
  </si>
  <si>
    <t>Подпрограмма "Повышение безопасности дорожного движения в поселке Тазовский в 2015-2020 годах"</t>
  </si>
  <si>
    <t>Основное мероприятие: "Совершенствование организации движения транспорта и пешеходов поселка Тазовский"</t>
  </si>
  <si>
    <t>Реализация  комплекса мер по повышению безопасности дорожного движения</t>
  </si>
  <si>
    <t>Подпрограмма "Дорожный фонд муниципального образования поселок Тазовский"</t>
  </si>
  <si>
    <t>Основное мероприятие "Осуществление дорожной деятельности"</t>
  </si>
  <si>
    <t>Содержание автомобильных дорог общего пользования местного значения</t>
  </si>
  <si>
    <t>S1450</t>
  </si>
  <si>
    <t>Капитальный ремонт автомобильных дорог общего пользования местного значения</t>
  </si>
  <si>
    <t>S1480</t>
  </si>
  <si>
    <t>Ремонт автомобильных дорог общего пользования местного значения</t>
  </si>
  <si>
    <t>S1590</t>
  </si>
  <si>
    <t>Текущий ремонт автомобильной дороги</t>
  </si>
  <si>
    <t>Прочие мероприятия по осуществлению дорожной деятельности</t>
  </si>
  <si>
    <t>Другие вопросы в области национальной экономики</t>
  </si>
  <si>
    <t>Муниципальная программа "Развитие торговли в муниципальном образовании поселок Тазовский на 2016-2020 годы"</t>
  </si>
  <si>
    <t>Основное мероприятие "Формирование современной инфраструктуры торговли "</t>
  </si>
  <si>
    <t>Реализация комплекса мер по развитию ярмарочной деятельности</t>
  </si>
  <si>
    <t>Жилищно-коммунальное хозяйство</t>
  </si>
  <si>
    <t>Жилищное хозяйство</t>
  </si>
  <si>
    <t>Муниципальная программа "Развитие жилищного фонда на территории муниципального образования поселок Тазовский на 2015-2020 годы"</t>
  </si>
  <si>
    <t>Подпрограмма" Обеспечение мероприятий по капитальному и текущему ремонту жилищного фонда"</t>
  </si>
  <si>
    <t>Основное мероприятие "Обеспечение проведения капитального и текущего ремонта общего имущества в многоквартирных домах"</t>
  </si>
  <si>
    <t>Проведение капитального, текущего ремонта многоквартирных домов, расположенных на территории муниципального образования поселок Тазовский</t>
  </si>
  <si>
    <t>Реализация мероприятий в сфере жилищного, коммунального хозяйства и благоустройства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</si>
  <si>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</si>
  <si>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"Переселение граждан из ветхого и аварийного жилищного фонда, признанного непригодным для проживания и подлежащим сносу»</t>
  </si>
  <si>
    <t>3</t>
  </si>
  <si>
    <t>Основное мероприятие "Переселение граждан из жилых помещений признанных непригодными для проживания"</t>
  </si>
  <si>
    <t>Решение отдельных вопросов местного значения в области формирования и управления муниципальным имуществом</t>
  </si>
  <si>
    <t>S1600</t>
  </si>
  <si>
    <t>Социальные выплаты гражданам, кроме публичных нормативных социальных выплат</t>
  </si>
  <si>
    <t>Подпрограмма "Развитие системы обращения с отходами в муниципальном образовании поселок Тазовский в 2015-2020 годах"</t>
  </si>
  <si>
    <t>Основное мероприятие "Поддержка отраслей экономики в сфере жилищно-коммунального комплекса"</t>
  </si>
  <si>
    <t>S1620</t>
  </si>
  <si>
    <t>Коммунальное хозяйство</t>
  </si>
  <si>
    <t>24</t>
  </si>
  <si>
    <t>Подпрограмма "Комплексное развитие систем коммунальной инфраструктуры муниципального образования поселок Тазовский на период 2015-2020 годы"</t>
  </si>
  <si>
    <t>Компенсация выпадающих доходов организациям, предоставляющим населению коммунально-бытовые услуги по тарифам, не обеспечивающим возмещение издержек</t>
  </si>
  <si>
    <t>810</t>
  </si>
  <si>
    <t>Реализация комплекса мер направленных на комплексное развитие систем коммунальной инфраструктуры территорий муниципальных образований</t>
  </si>
  <si>
    <t>Благоустройство</t>
  </si>
  <si>
    <t>Муниципальная программа "Обеспечение качественными услугами жилищно-коммунального хозяйства  на 2015-2020 годы"</t>
  </si>
  <si>
    <t>Подпрограмма "Благоустройство и озеленение территории поселка Тазовский на 2015-2020 годы"</t>
  </si>
  <si>
    <t>4</t>
  </si>
  <si>
    <t>Основное мероприятие "Уличное освещение"</t>
  </si>
  <si>
    <t>Основное мероприятие "Озеленение"</t>
  </si>
  <si>
    <t>Основное мероприятие "Содержание мест захоронения"</t>
  </si>
  <si>
    <t>03</t>
  </si>
  <si>
    <t>Основное мероприятие "Проведение праздничных мероприятий"</t>
  </si>
  <si>
    <t>04</t>
  </si>
  <si>
    <t>Основное мероприятие "Содержание земель социально-культурного назначения"</t>
  </si>
  <si>
    <t>05</t>
  </si>
  <si>
    <t>Основное мероприятие "Санитарная очистка территории"</t>
  </si>
  <si>
    <t>06</t>
  </si>
  <si>
    <t>Основное мероприятие "Очистка территории поселения"</t>
  </si>
  <si>
    <t>08</t>
  </si>
  <si>
    <t>Основное мероприятие "Благоустройство детских игровых и спортивных площадок"</t>
  </si>
  <si>
    <t>09</t>
  </si>
  <si>
    <t>Основное мероприятие "Прочие мероприятия по благоустройству"</t>
  </si>
  <si>
    <t>10</t>
  </si>
  <si>
    <t>Муниципальная программа «Формирование комфортной городской среды на территории муниципального образования поселок Тазовский на 2018-2022 годы»</t>
  </si>
  <si>
    <t>Основное мероприятие "Повышение уровня благоустройства территории поселения"</t>
  </si>
  <si>
    <t>Реализация мероприятий по благоустройству дворовых и общественных территорий, включенных в муниципальные программы по благоустройству территорий</t>
  </si>
  <si>
    <t>S1490</t>
  </si>
  <si>
    <t>Культура, кинематография</t>
  </si>
  <si>
    <t>Культура</t>
  </si>
  <si>
    <t>Муниципальная программа "Основные направления развития культуры, физической культуры и спорта, повышение эффективности реализации молодежной политики"</t>
  </si>
  <si>
    <t>21</t>
  </si>
  <si>
    <t>Подпрограмма "Основные направления развития культуры в муниципальном образовании поселок Тазовский"</t>
  </si>
  <si>
    <t>1</t>
  </si>
  <si>
    <t>Основное мероприятие: "Развитие народного творчества, народных художественных промыслов и ремесел"</t>
  </si>
  <si>
    <t>Мероприятия по развитию культуры и искусства</t>
  </si>
  <si>
    <t>Социальная политика</t>
  </si>
  <si>
    <t>Другие вопросы в области социальной политики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</si>
  <si>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</si>
  <si>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</si>
  <si>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</si>
  <si>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Подпрограмма "Развитие физической культуры и спорта в муниципальном образовании поселок Тазовский"</t>
  </si>
  <si>
    <t>Основное мероприятие "Обеспечение организации и проведения официальных физкультурных мероприятий и спортивных мероприятий"</t>
  </si>
  <si>
    <t>Расходы на предоставление субсидий учреждениям физической культуры и спорта</t>
  </si>
  <si>
    <t>Реализация мероприятий, направленных на развитие физической культуры и массового спорта</t>
  </si>
  <si>
    <t>Всего:</t>
  </si>
  <si>
    <t>Основное мероприятие "Совершенствование организации движения в п.Тазовский в 2015-2020 годах"</t>
  </si>
  <si>
    <t>23</t>
  </si>
  <si>
    <t/>
  </si>
  <si>
    <t>60560</t>
  </si>
  <si>
    <t>61480</t>
  </si>
  <si>
    <t>61590</t>
  </si>
  <si>
    <t>F3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</si>
  <si>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</si>
  <si>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320</t>
  </si>
  <si>
    <t>F2</t>
  </si>
  <si>
    <t>Основное мероприятие "Национальный проект "Формирование комфортной городской среды""</t>
  </si>
  <si>
    <t>Резервный фонд местной администрации</t>
  </si>
  <si>
    <t>Иные выплаты населению</t>
  </si>
  <si>
    <t>Исполнение бюджета муниципального образования поселок Тазовский за 2019 год по ведомственнаой структуре расходов местного бюджета</t>
  </si>
  <si>
    <t>План по сводной бюджетной росписью на 31.12.2019</t>
  </si>
  <si>
    <t>Основное  мероприятие "Переселение граждан из аварийного жилищного фонда"</t>
  </si>
  <si>
    <t>Уточненный план решением Собрания депутатов от 27.12.2019 №               15-1-59 на 2019 год</t>
  </si>
  <si>
    <t>Муниципальная программа "Совершенствование муниципального управления на 2015-2025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</si>
</sst>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#,##0;[Red]\-#,##0;0"/>
    <numFmt numFmtId="166" formatCode="_-* #,##0.00_р_._-;\-* #,##0.00_р_._-;_-* \-??_р_._-;_-@_-"/>
    <numFmt numFmtId="167" formatCode="_-* #,##0.0_р_._-;\-* #,##0.0_р_._-;_-* \-?_р_._-;_-@_-"/>
    <numFmt numFmtId="168" formatCode="0000"/>
    <numFmt numFmtId="169" formatCode="00"/>
    <numFmt numFmtId="170" formatCode="00;[Red]\-00;&quot;&quot;"/>
    <numFmt numFmtId="171" formatCode="000;[Red]\-000;&quot;&quot;"/>
    <numFmt numFmtId="172" formatCode="000"/>
  </numFmts>
  <fonts count="15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charset val="204"/>
    </font>
    <font>
      <b/>
      <sz val="14"/>
      <name val="PT Astra Serif"/>
      <family val="1"/>
      <charset val="204"/>
    </font>
    <font>
      <b/>
      <sz val="8"/>
      <name val="PT Astra Serif"/>
      <family val="1"/>
      <charset val="204"/>
    </font>
    <font>
      <sz val="10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0" fontId="6" fillId="0" borderId="0"/>
  </cellStyleXfs>
  <cellXfs count="8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Alignment="1" applyProtection="1">
      <protection hidden="1"/>
    </xf>
    <xf numFmtId="0" fontId="2" fillId="0" borderId="0" xfId="1" applyFont="1" applyAlignment="1" applyProtection="1">
      <protection hidden="1"/>
    </xf>
    <xf numFmtId="0" fontId="4" fillId="0" borderId="0" xfId="1" applyFont="1" applyAlignment="1" applyProtection="1">
      <alignment wrapText="1"/>
      <protection hidden="1"/>
    </xf>
    <xf numFmtId="0" fontId="2" fillId="0" borderId="0" xfId="1" applyFont="1" applyBorder="1" applyAlignment="1" applyProtection="1">
      <protection hidden="1"/>
    </xf>
    <xf numFmtId="0" fontId="8" fillId="0" borderId="0" xfId="1" applyFont="1" applyAlignment="1" applyProtection="1">
      <protection hidden="1"/>
    </xf>
    <xf numFmtId="0" fontId="9" fillId="0" borderId="0" xfId="1" applyFont="1" applyProtection="1">
      <protection hidden="1"/>
    </xf>
    <xf numFmtId="0" fontId="10" fillId="0" borderId="0" xfId="1" applyFont="1" applyAlignment="1" applyProtection="1">
      <alignment horizontal="right"/>
      <protection hidden="1"/>
    </xf>
    <xf numFmtId="0" fontId="11" fillId="0" borderId="0" xfId="1" applyFont="1" applyAlignment="1" applyProtection="1">
      <protection hidden="1"/>
    </xf>
    <xf numFmtId="0" fontId="11" fillId="0" borderId="1" xfId="1" applyFont="1" applyBorder="1" applyAlignment="1" applyProtection="1">
      <alignment horizontal="center" vertical="center"/>
      <protection hidden="1"/>
    </xf>
    <xf numFmtId="0" fontId="11" fillId="0" borderId="1" xfId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 applyProtection="1">
      <alignment horizontal="center" vertical="center"/>
      <protection hidden="1"/>
    </xf>
    <xf numFmtId="0" fontId="13" fillId="0" borderId="1" xfId="1" applyFont="1" applyBorder="1" applyAlignment="1" applyProtection="1">
      <alignment horizontal="center" vertical="center" wrapText="1"/>
      <protection hidden="1"/>
    </xf>
    <xf numFmtId="165" fontId="13" fillId="0" borderId="1" xfId="1" applyNumberFormat="1" applyFont="1" applyBorder="1" applyAlignment="1" applyProtection="1">
      <alignment horizontal="center" wrapText="1"/>
      <protection hidden="1"/>
    </xf>
    <xf numFmtId="0" fontId="11" fillId="0" borderId="1" xfId="1" applyFont="1" applyBorder="1" applyAlignment="1" applyProtection="1">
      <alignment horizontal="left"/>
      <protection hidden="1"/>
    </xf>
    <xf numFmtId="49" fontId="11" fillId="2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Border="1" applyAlignment="1" applyProtection="1">
      <alignment horizontal="center" wrapText="1"/>
      <protection hidden="1"/>
    </xf>
    <xf numFmtId="166" fontId="11" fillId="0" borderId="1" xfId="1" applyNumberFormat="1" applyFont="1" applyBorder="1" applyAlignment="1" applyProtection="1">
      <alignment horizontal="right" wrapText="1"/>
      <protection hidden="1"/>
    </xf>
    <xf numFmtId="167" fontId="11" fillId="0" borderId="1" xfId="1" applyNumberFormat="1" applyFont="1" applyBorder="1" applyAlignment="1" applyProtection="1">
      <alignment wrapText="1"/>
      <protection hidden="1"/>
    </xf>
    <xf numFmtId="0" fontId="10" fillId="0" borderId="0" xfId="1" applyFont="1" applyBorder="1" applyAlignment="1" applyProtection="1">
      <protection hidden="1"/>
    </xf>
    <xf numFmtId="168" fontId="11" fillId="2" borderId="1" xfId="1" applyNumberFormat="1" applyFont="1" applyFill="1" applyBorder="1" applyAlignment="1" applyProtection="1">
      <alignment horizontal="left" wrapText="1"/>
      <protection hidden="1"/>
    </xf>
    <xf numFmtId="169" fontId="11" fillId="2" borderId="1" xfId="1" applyNumberFormat="1" applyFont="1" applyFill="1" applyBorder="1" applyAlignment="1" applyProtection="1">
      <alignment horizontal="center" wrapText="1"/>
      <protection hidden="1"/>
    </xf>
    <xf numFmtId="170" fontId="11" fillId="2" borderId="1" xfId="1" applyNumberFormat="1" applyFont="1" applyFill="1" applyBorder="1" applyAlignment="1" applyProtection="1">
      <alignment horizontal="center" wrapText="1"/>
      <protection hidden="1"/>
    </xf>
    <xf numFmtId="1" fontId="11" fillId="2" borderId="1" xfId="1" applyNumberFormat="1" applyFont="1" applyFill="1" applyBorder="1" applyAlignment="1" applyProtection="1">
      <alignment horizontal="center" wrapText="1"/>
      <protection hidden="1"/>
    </xf>
    <xf numFmtId="168" fontId="11" fillId="2" borderId="1" xfId="1" applyNumberFormat="1" applyFont="1" applyFill="1" applyBorder="1" applyAlignment="1" applyProtection="1">
      <alignment horizontal="center" wrapText="1"/>
      <protection hidden="1"/>
    </xf>
    <xf numFmtId="171" fontId="11" fillId="2" borderId="1" xfId="1" applyNumberFormat="1" applyFont="1" applyFill="1" applyBorder="1" applyAlignment="1" applyProtection="1">
      <alignment horizontal="center" wrapText="1"/>
      <protection hidden="1"/>
    </xf>
    <xf numFmtId="166" fontId="11" fillId="2" borderId="1" xfId="1" applyNumberFormat="1" applyFont="1" applyFill="1" applyBorder="1" applyAlignment="1" applyProtection="1">
      <alignment horizontal="right" wrapText="1"/>
      <protection hidden="1"/>
    </xf>
    <xf numFmtId="168" fontId="10" fillId="2" borderId="1" xfId="1" applyNumberFormat="1" applyFont="1" applyFill="1" applyBorder="1" applyAlignment="1" applyProtection="1">
      <alignment horizontal="left" wrapText="1"/>
      <protection hidden="1"/>
    </xf>
    <xf numFmtId="49" fontId="10" fillId="2" borderId="1" xfId="1" applyNumberFormat="1" applyFont="1" applyFill="1" applyBorder="1" applyAlignment="1" applyProtection="1">
      <alignment horizontal="center" wrapText="1"/>
      <protection hidden="1"/>
    </xf>
    <xf numFmtId="169" fontId="10" fillId="2" borderId="1" xfId="1" applyNumberFormat="1" applyFont="1" applyFill="1" applyBorder="1" applyAlignment="1" applyProtection="1">
      <alignment horizontal="center" wrapText="1"/>
      <protection hidden="1"/>
    </xf>
    <xf numFmtId="170" fontId="10" fillId="2" borderId="1" xfId="1" applyNumberFormat="1" applyFont="1" applyFill="1" applyBorder="1" applyAlignment="1" applyProtection="1">
      <alignment horizontal="center" wrapText="1"/>
      <protection hidden="1"/>
    </xf>
    <xf numFmtId="1" fontId="10" fillId="2" borderId="1" xfId="1" applyNumberFormat="1" applyFont="1" applyFill="1" applyBorder="1" applyAlignment="1" applyProtection="1">
      <alignment horizontal="center" wrapText="1"/>
      <protection hidden="1"/>
    </xf>
    <xf numFmtId="168" fontId="10" fillId="2" borderId="1" xfId="1" applyNumberFormat="1" applyFont="1" applyFill="1" applyBorder="1" applyAlignment="1" applyProtection="1">
      <alignment horizontal="center" wrapText="1"/>
      <protection hidden="1"/>
    </xf>
    <xf numFmtId="171" fontId="10" fillId="2" borderId="1" xfId="1" applyNumberFormat="1" applyFont="1" applyFill="1" applyBorder="1" applyAlignment="1" applyProtection="1">
      <alignment horizontal="center" wrapText="1"/>
      <protection hidden="1"/>
    </xf>
    <xf numFmtId="166" fontId="10" fillId="2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1" applyNumberFormat="1" applyFont="1" applyBorder="1" applyAlignment="1" applyProtection="1">
      <alignment wrapText="1"/>
      <protection hidden="1"/>
    </xf>
    <xf numFmtId="0" fontId="10" fillId="0" borderId="1" xfId="1" applyFont="1" applyBorder="1" applyAlignment="1">
      <alignment horizontal="left" wrapText="1"/>
    </xf>
    <xf numFmtId="168" fontId="11" fillId="0" borderId="1" xfId="1" applyNumberFormat="1" applyFont="1" applyBorder="1" applyAlignment="1" applyProtection="1">
      <alignment horizontal="left" wrapText="1"/>
      <protection hidden="1"/>
    </xf>
    <xf numFmtId="169" fontId="11" fillId="0" borderId="1" xfId="1" applyNumberFormat="1" applyFont="1" applyBorder="1" applyAlignment="1" applyProtection="1">
      <alignment horizontal="center" wrapText="1"/>
      <protection hidden="1"/>
    </xf>
    <xf numFmtId="170" fontId="11" fillId="0" borderId="1" xfId="1" applyNumberFormat="1" applyFont="1" applyBorder="1" applyAlignment="1" applyProtection="1">
      <alignment horizontal="center" wrapText="1"/>
      <protection hidden="1"/>
    </xf>
    <xf numFmtId="1" fontId="11" fillId="0" borderId="1" xfId="1" applyNumberFormat="1" applyFont="1" applyBorder="1" applyAlignment="1" applyProtection="1">
      <alignment horizontal="center" wrapText="1"/>
      <protection hidden="1"/>
    </xf>
    <xf numFmtId="168" fontId="11" fillId="0" borderId="1" xfId="1" applyNumberFormat="1" applyFont="1" applyBorder="1" applyAlignment="1" applyProtection="1">
      <alignment horizontal="center" wrapText="1"/>
      <protection hidden="1"/>
    </xf>
    <xf numFmtId="171" fontId="11" fillId="0" borderId="1" xfId="1" applyNumberFormat="1" applyFont="1" applyBorder="1" applyAlignment="1" applyProtection="1">
      <alignment horizontal="center" wrapText="1"/>
      <protection hidden="1"/>
    </xf>
    <xf numFmtId="168" fontId="10" fillId="0" borderId="1" xfId="1" applyNumberFormat="1" applyFont="1" applyBorder="1" applyAlignment="1" applyProtection="1">
      <alignment horizontal="left" wrapText="1"/>
      <protection hidden="1"/>
    </xf>
    <xf numFmtId="169" fontId="10" fillId="0" borderId="1" xfId="1" applyNumberFormat="1" applyFont="1" applyBorder="1" applyAlignment="1" applyProtection="1">
      <alignment horizontal="center" wrapText="1"/>
      <protection hidden="1"/>
    </xf>
    <xf numFmtId="170" fontId="10" fillId="0" borderId="1" xfId="1" applyNumberFormat="1" applyFont="1" applyBorder="1" applyAlignment="1" applyProtection="1">
      <alignment horizontal="center" wrapText="1"/>
      <protection hidden="1"/>
    </xf>
    <xf numFmtId="1" fontId="10" fillId="0" borderId="1" xfId="1" applyNumberFormat="1" applyFont="1" applyBorder="1" applyAlignment="1" applyProtection="1">
      <alignment horizontal="center" wrapText="1"/>
      <protection hidden="1"/>
    </xf>
    <xf numFmtId="168" fontId="10" fillId="0" borderId="1" xfId="1" applyNumberFormat="1" applyFont="1" applyBorder="1" applyAlignment="1" applyProtection="1">
      <alignment horizontal="center" wrapText="1"/>
      <protection hidden="1"/>
    </xf>
    <xf numFmtId="171" fontId="10" fillId="0" borderId="1" xfId="1" applyNumberFormat="1" applyFont="1" applyBorder="1" applyAlignment="1" applyProtection="1">
      <alignment horizontal="center" wrapText="1"/>
      <protection hidden="1"/>
    </xf>
    <xf numFmtId="166" fontId="10" fillId="0" borderId="1" xfId="1" applyNumberFormat="1" applyFont="1" applyBorder="1" applyAlignment="1" applyProtection="1">
      <alignment horizontal="right" wrapText="1"/>
      <protection hidden="1"/>
    </xf>
    <xf numFmtId="172" fontId="10" fillId="2" borderId="1" xfId="1" applyNumberFormat="1" applyFont="1" applyFill="1" applyBorder="1" applyAlignment="1" applyProtection="1">
      <alignment horizontal="left" wrapText="1"/>
      <protection hidden="1"/>
    </xf>
    <xf numFmtId="172" fontId="11" fillId="2" borderId="1" xfId="1" applyNumberFormat="1" applyFont="1" applyFill="1" applyBorder="1" applyAlignment="1" applyProtection="1">
      <alignment horizontal="left" wrapText="1"/>
      <protection hidden="1"/>
    </xf>
    <xf numFmtId="172" fontId="11" fillId="2" borderId="1" xfId="1" applyNumberFormat="1" applyFont="1" applyFill="1" applyBorder="1" applyAlignment="1" applyProtection="1">
      <alignment horizontal="left" vertical="top" wrapText="1"/>
      <protection hidden="1"/>
    </xf>
    <xf numFmtId="49" fontId="11" fillId="2" borderId="1" xfId="1" applyNumberFormat="1" applyFont="1" applyFill="1" applyBorder="1" applyAlignment="1" applyProtection="1">
      <alignment horizontal="center" vertical="center" wrapText="1"/>
      <protection hidden="1"/>
    </xf>
    <xf numFmtId="169" fontId="11" fillId="2" borderId="1" xfId="1" applyNumberFormat="1" applyFont="1" applyFill="1" applyBorder="1" applyAlignment="1" applyProtection="1">
      <alignment horizontal="center" vertical="center" wrapText="1"/>
      <protection hidden="1"/>
    </xf>
    <xf numFmtId="170" fontId="11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11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11" fillId="2" borderId="1" xfId="1" applyNumberFormat="1" applyFont="1" applyFill="1" applyBorder="1" applyAlignment="1" applyProtection="1">
      <alignment horizontal="center" vertical="center" wrapText="1"/>
      <protection hidden="1"/>
    </xf>
    <xf numFmtId="171" fontId="11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11" fillId="2" borderId="1" xfId="1" applyNumberFormat="1" applyFont="1" applyFill="1" applyBorder="1" applyAlignment="1" applyProtection="1">
      <alignment horizontal="right" vertical="center" wrapText="1"/>
      <protection hidden="1"/>
    </xf>
    <xf numFmtId="167" fontId="11" fillId="0" borderId="1" xfId="1" applyNumberFormat="1" applyFont="1" applyBorder="1" applyAlignment="1" applyProtection="1">
      <alignment vertical="center" wrapText="1"/>
      <protection hidden="1"/>
    </xf>
    <xf numFmtId="3" fontId="10" fillId="2" borderId="1" xfId="1" applyNumberFormat="1" applyFont="1" applyFill="1" applyBorder="1" applyAlignment="1" applyProtection="1">
      <alignment horizontal="center" wrapText="1"/>
      <protection hidden="1"/>
    </xf>
    <xf numFmtId="172" fontId="10" fillId="3" borderId="1" xfId="3" applyNumberFormat="1" applyFont="1" applyFill="1" applyBorder="1" applyAlignment="1" applyProtection="1">
      <alignment horizontal="center" wrapText="1"/>
      <protection hidden="1"/>
    </xf>
    <xf numFmtId="170" fontId="10" fillId="3" borderId="1" xfId="3" applyNumberFormat="1" applyFont="1" applyFill="1" applyBorder="1" applyAlignment="1" applyProtection="1">
      <alignment horizontal="center"/>
      <protection hidden="1"/>
    </xf>
    <xf numFmtId="169" fontId="10" fillId="3" borderId="1" xfId="3" applyNumberFormat="1" applyFont="1" applyFill="1" applyBorder="1" applyAlignment="1" applyProtection="1">
      <alignment horizontal="center"/>
      <protection hidden="1"/>
    </xf>
    <xf numFmtId="1" fontId="10" fillId="3" borderId="1" xfId="3" applyNumberFormat="1" applyFont="1" applyFill="1" applyBorder="1" applyAlignment="1" applyProtection="1">
      <alignment horizontal="center"/>
      <protection hidden="1"/>
    </xf>
    <xf numFmtId="168" fontId="10" fillId="3" borderId="1" xfId="3" applyNumberFormat="1" applyFont="1" applyFill="1" applyBorder="1" applyAlignment="1" applyProtection="1">
      <alignment horizontal="center"/>
      <protection hidden="1"/>
    </xf>
    <xf numFmtId="171" fontId="10" fillId="3" borderId="1" xfId="3" applyNumberFormat="1" applyFont="1" applyFill="1" applyBorder="1" applyAlignment="1" applyProtection="1">
      <alignment horizontal="center"/>
      <protection hidden="1"/>
    </xf>
    <xf numFmtId="164" fontId="10" fillId="0" borderId="1" xfId="2" applyFont="1" applyFill="1" applyBorder="1" applyAlignment="1" applyProtection="1">
      <protection hidden="1"/>
    </xf>
    <xf numFmtId="164" fontId="10" fillId="3" borderId="1" xfId="2" applyFont="1" applyFill="1" applyBorder="1" applyAlignment="1" applyProtection="1">
      <protection hidden="1"/>
    </xf>
    <xf numFmtId="4" fontId="14" fillId="0" borderId="1" xfId="0" applyNumberFormat="1" applyFont="1" applyBorder="1" applyAlignment="1">
      <alignment horizontal="right"/>
    </xf>
    <xf numFmtId="0" fontId="14" fillId="2" borderId="1" xfId="0" applyFont="1" applyFill="1" applyBorder="1" applyAlignment="1">
      <alignment horizontal="left" wrapText="1"/>
    </xf>
    <xf numFmtId="172" fontId="10" fillId="0" borderId="1" xfId="1" applyNumberFormat="1" applyFont="1" applyBorder="1" applyAlignment="1" applyProtection="1">
      <alignment horizontal="left" wrapText="1"/>
      <protection hidden="1"/>
    </xf>
    <xf numFmtId="0" fontId="10" fillId="2" borderId="1" xfId="1" applyFont="1" applyFill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11" fillId="0" borderId="1" xfId="1" applyNumberFormat="1" applyFont="1" applyBorder="1" applyAlignment="1" applyProtection="1">
      <alignment horizontal="center" wrapText="1"/>
      <protection hidden="1"/>
    </xf>
    <xf numFmtId="0" fontId="10" fillId="0" borderId="0" xfId="1" applyFont="1" applyProtection="1">
      <protection hidden="1"/>
    </xf>
    <xf numFmtId="0" fontId="11" fillId="0" borderId="2" xfId="1" applyFont="1" applyBorder="1" applyAlignment="1" applyProtection="1">
      <alignment horizontal="right" vertical="center"/>
      <protection hidden="1"/>
    </xf>
    <xf numFmtId="0" fontId="10" fillId="0" borderId="3" xfId="1" applyFont="1" applyBorder="1" applyAlignment="1" applyProtection="1">
      <alignment vertical="center"/>
      <protection hidden="1"/>
    </xf>
    <xf numFmtId="0" fontId="10" fillId="0" borderId="4" xfId="1" applyFont="1" applyBorder="1" applyAlignment="1" applyProtection="1">
      <alignment vertical="center"/>
      <protection hidden="1"/>
    </xf>
    <xf numFmtId="166" fontId="11" fillId="0" borderId="1" xfId="1" applyNumberFormat="1" applyFont="1" applyBorder="1" applyAlignment="1" applyProtection="1">
      <alignment horizontal="center" vertical="center"/>
      <protection hidden="1"/>
    </xf>
    <xf numFmtId="0" fontId="7" fillId="0" borderId="0" xfId="1" applyFont="1" applyBorder="1" applyAlignment="1" applyProtection="1">
      <alignment horizontal="center" wrapText="1"/>
      <protection hidden="1"/>
    </xf>
    <xf numFmtId="0" fontId="11" fillId="0" borderId="1" xfId="1" applyFont="1" applyBorder="1" applyAlignment="1" applyProtection="1">
      <alignment horizontal="center" vertical="center" wrapText="1"/>
      <protection hidden="1"/>
    </xf>
  </cellXfs>
  <cellStyles count="4">
    <cellStyle name="TableStyleLight1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240840</xdr:colOff>
      <xdr:row>0</xdr:row>
      <xdr:rowOff>2520</xdr:rowOff>
    </xdr:from>
    <xdr:to>
      <xdr:col>14</xdr:col>
      <xdr:colOff>742965</xdr:colOff>
      <xdr:row>7</xdr:row>
      <xdr:rowOff>104775</xdr:rowOff>
    </xdr:to>
    <xdr:sp macro="" textlink="">
      <xdr:nvSpPr>
        <xdr:cNvPr id="2" name="CustomShape 1"/>
        <xdr:cNvSpPr/>
      </xdr:nvSpPr>
      <xdr:spPr>
        <a:xfrm>
          <a:off x="8641890" y="2520"/>
          <a:ext cx="3740625" cy="1273830"/>
        </a:xfrm>
        <a:prstGeom prst="rect">
          <a:avLst/>
        </a:prstGeom>
        <a:noFill/>
        <a:ln>
          <a:noFill/>
        </a:ln>
      </xdr:spPr>
      <xdr:txBody>
        <a:bodyPr lIns="27360" tIns="23040" rIns="0" bIns="0"/>
        <a:lstStyle/>
        <a:p>
          <a:pPr>
            <a:lnSpc>
              <a:spcPct val="100000"/>
            </a:lnSpc>
          </a:pPr>
          <a:r>
            <a:rPr lang="ru-RU" sz="1300">
              <a:latin typeface="PT Astra Serif" panose="020A0603040505020204" pitchFamily="18" charset="-52"/>
              <a:ea typeface="PT Astra Serif" panose="020A0603040505020204" pitchFamily="18" charset="-52"/>
            </a:rPr>
            <a:t>Приложение 4</a:t>
          </a:r>
          <a:endParaRPr>
            <a:latin typeface="PT Astra Serif" panose="020A0603040505020204" pitchFamily="18" charset="-52"/>
            <a:ea typeface="PT Astra Serif" panose="020A0603040505020204" pitchFamily="18" charset="-52"/>
          </a:endParaRPr>
        </a:p>
        <a:p>
          <a:pPr>
            <a:lnSpc>
              <a:spcPct val="100000"/>
            </a:lnSpc>
          </a:pPr>
          <a:endParaRPr>
            <a:latin typeface="PT Astra Serif" panose="020A0603040505020204" pitchFamily="18" charset="-52"/>
            <a:ea typeface="PT Astra Serif" panose="020A0603040505020204" pitchFamily="18" charset="-52"/>
          </a:endParaRPr>
        </a:p>
        <a:p>
          <a:pPr>
            <a:lnSpc>
              <a:spcPct val="100000"/>
            </a:lnSpc>
          </a:pPr>
          <a:r>
            <a:rPr lang="ru-RU" sz="1300">
              <a:latin typeface="PT Astra Serif" panose="020A0603040505020204" pitchFamily="18" charset="-52"/>
              <a:ea typeface="PT Astra Serif" panose="020A0603040505020204" pitchFamily="18" charset="-52"/>
            </a:rPr>
            <a:t>УТВЕРЖДЕНО</a:t>
          </a:r>
          <a:endParaRPr>
            <a:latin typeface="PT Astra Serif" panose="020A0603040505020204" pitchFamily="18" charset="-52"/>
            <a:ea typeface="PT Astra Serif" panose="020A0603040505020204" pitchFamily="18" charset="-52"/>
          </a:endParaRPr>
        </a:p>
        <a:p>
          <a:pPr>
            <a:lnSpc>
              <a:spcPct val="100000"/>
            </a:lnSpc>
          </a:pPr>
          <a:r>
            <a:rPr lang="ru-RU" sz="1300">
              <a:latin typeface="PT Astra Serif" panose="020A0603040505020204" pitchFamily="18" charset="-52"/>
              <a:ea typeface="PT Astra Serif" panose="020A0603040505020204" pitchFamily="18" charset="-52"/>
            </a:rPr>
            <a:t>решением  Думы Тазовского</a:t>
          </a:r>
          <a:r>
            <a:rPr lang="ru-RU" sz="1300" baseline="0">
              <a:latin typeface="PT Astra Serif" panose="020A0603040505020204" pitchFamily="18" charset="-52"/>
              <a:ea typeface="PT Astra Serif" panose="020A0603040505020204" pitchFamily="18" charset="-52"/>
            </a:rPr>
            <a:t> района</a:t>
          </a:r>
          <a:endParaRPr>
            <a:latin typeface="PT Astra Serif" panose="020A0603040505020204" pitchFamily="18" charset="-52"/>
            <a:ea typeface="PT Astra Serif" panose="020A0603040505020204" pitchFamily="18" charset="-52"/>
          </a:endParaRPr>
        </a:p>
        <a:p>
          <a:pPr>
            <a:lnSpc>
              <a:spcPct val="100000"/>
            </a:lnSpc>
          </a:pPr>
          <a:r>
            <a:rPr lang="ru-RU" sz="1300">
              <a:latin typeface="PT Astra Serif" panose="020A0603040505020204" pitchFamily="18" charset="-52"/>
              <a:ea typeface="PT Astra Serif" panose="020A0603040505020204" pitchFamily="18" charset="-52"/>
            </a:rPr>
            <a:t>от 20.10.2020 г. № 3-4-27</a:t>
          </a:r>
          <a:endParaRPr>
            <a:latin typeface="PT Astra Serif" panose="020A0603040505020204" pitchFamily="18" charset="-52"/>
            <a:ea typeface="PT Astra Serif" panose="020A0603040505020204" pitchFamily="18" charset="-52"/>
          </a:endParaRPr>
        </a:p>
        <a:p>
          <a:pPr>
            <a:lnSpc>
              <a:spcPct val="100000"/>
            </a:lnSpc>
          </a:pPr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73"/>
  <sheetViews>
    <sheetView showGridLines="0" tabSelected="1" view="pageBreakPreview" topLeftCell="C1" workbookViewId="0">
      <selection activeCell="A8" sqref="A8:O8"/>
    </sheetView>
  </sheetViews>
  <sheetFormatPr defaultRowHeight="15" x14ac:dyDescent="0.25"/>
  <cols>
    <col min="1" max="1" width="1.42578125"/>
    <col min="2" max="2" width="51" customWidth="1"/>
    <col min="3" max="3" width="8.140625" bestFit="1" customWidth="1"/>
    <col min="4" max="4" width="7" bestFit="1" customWidth="1"/>
    <col min="5" max="5" width="6.28515625" bestFit="1" customWidth="1"/>
    <col min="6" max="6" width="8.140625" bestFit="1" customWidth="1"/>
    <col min="7" max="7" width="6.7109375" bestFit="1" customWidth="1"/>
    <col min="8" max="8" width="6.42578125" bestFit="1" customWidth="1"/>
    <col min="9" max="9" width="9.28515625" bestFit="1" customWidth="1"/>
    <col min="10" max="10" width="7.42578125" bestFit="1" customWidth="1"/>
    <col min="11" max="11" width="19" customWidth="1"/>
    <col min="12" max="12" width="18.85546875" bestFit="1" customWidth="1"/>
    <col min="13" max="13" width="19.7109375" bestFit="1" customWidth="1"/>
    <col min="14" max="14" width="10" bestFit="1" customWidth="1"/>
    <col min="15" max="15" width="12.140625" bestFit="1" customWidth="1"/>
    <col min="16" max="16" width="4.42578125"/>
    <col min="17" max="1025" width="9.140625" style="1"/>
  </cols>
  <sheetData>
    <row r="1" spans="1:16" ht="15.75" x14ac:dyDescent="0.25">
      <c r="A1" s="2"/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ht="15.75" x14ac:dyDescent="0.25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ht="15.75" x14ac:dyDescent="0.25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1:16" ht="15.75" x14ac:dyDescent="0.25">
      <c r="A4" s="2"/>
      <c r="B4" s="2"/>
      <c r="C4" s="2"/>
      <c r="D4" s="2"/>
      <c r="E4" s="2"/>
      <c r="F4" s="3"/>
      <c r="G4" s="3"/>
      <c r="H4" s="3"/>
      <c r="I4" s="3"/>
      <c r="J4" s="3"/>
      <c r="K4" s="3"/>
      <c r="L4" s="3"/>
      <c r="M4" s="3"/>
      <c r="N4" s="3"/>
      <c r="O4" s="3"/>
      <c r="P4" s="4"/>
    </row>
    <row r="5" spans="1:16" ht="15.75" x14ac:dyDescent="0.25">
      <c r="A5" s="2"/>
      <c r="B5" s="2"/>
      <c r="C5" s="2"/>
      <c r="D5" s="2"/>
      <c r="E5" s="2"/>
      <c r="F5" s="3"/>
      <c r="G5" s="3"/>
      <c r="H5" s="3"/>
      <c r="I5" s="3"/>
      <c r="J5" s="3"/>
      <c r="K5" s="3"/>
      <c r="L5" s="3"/>
      <c r="M5" s="3"/>
      <c r="N5" s="3"/>
      <c r="O5" s="3"/>
      <c r="P5" s="4"/>
    </row>
    <row r="6" spans="1:16" ht="13.5" customHeight="1" x14ac:dyDescent="0.25">
      <c r="A6" s="2"/>
      <c r="B6" s="2"/>
      <c r="C6" s="2"/>
      <c r="D6" s="2"/>
      <c r="E6" s="2"/>
      <c r="F6" s="3"/>
      <c r="G6" s="3"/>
      <c r="H6" s="3"/>
      <c r="I6" s="3"/>
      <c r="J6" s="3"/>
      <c r="K6" s="3"/>
      <c r="L6" s="3"/>
      <c r="M6" s="3"/>
      <c r="N6" s="3"/>
      <c r="O6" s="3"/>
      <c r="P6" s="4"/>
    </row>
    <row r="7" spans="1:16" ht="12" hidden="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4"/>
    </row>
    <row r="8" spans="1:16" ht="42" customHeight="1" x14ac:dyDescent="0.3">
      <c r="A8" s="84" t="s">
        <v>176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5"/>
    </row>
    <row r="9" spans="1:16" ht="27" customHeight="1" x14ac:dyDescent="0.25">
      <c r="A9" s="7"/>
      <c r="B9" s="7"/>
      <c r="C9" s="7"/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9" t="s">
        <v>0</v>
      </c>
      <c r="P9" s="4"/>
    </row>
    <row r="10" spans="1:16" ht="117.75" customHeight="1" x14ac:dyDescent="0.25">
      <c r="A10" s="10"/>
      <c r="B10" s="11" t="s">
        <v>1</v>
      </c>
      <c r="C10" s="12" t="s">
        <v>2</v>
      </c>
      <c r="D10" s="12" t="s">
        <v>3</v>
      </c>
      <c r="E10" s="12" t="s">
        <v>4</v>
      </c>
      <c r="F10" s="85" t="s">
        <v>5</v>
      </c>
      <c r="G10" s="85"/>
      <c r="H10" s="85"/>
      <c r="I10" s="85"/>
      <c r="J10" s="12" t="s">
        <v>6</v>
      </c>
      <c r="K10" s="12" t="s">
        <v>179</v>
      </c>
      <c r="L10" s="12" t="s">
        <v>177</v>
      </c>
      <c r="M10" s="12" t="s">
        <v>7</v>
      </c>
      <c r="N10" s="13" t="s">
        <v>8</v>
      </c>
      <c r="O10" s="13" t="s">
        <v>9</v>
      </c>
      <c r="P10" s="4"/>
    </row>
    <row r="11" spans="1:16" ht="15.75" x14ac:dyDescent="0.25">
      <c r="A11" s="10"/>
      <c r="B11" s="14">
        <v>1</v>
      </c>
      <c r="C11" s="14">
        <v>2</v>
      </c>
      <c r="D11" s="15">
        <v>3</v>
      </c>
      <c r="E11" s="15">
        <v>4</v>
      </c>
      <c r="F11" s="15">
        <v>5</v>
      </c>
      <c r="G11" s="15">
        <v>6</v>
      </c>
      <c r="H11" s="15">
        <v>7</v>
      </c>
      <c r="I11" s="15">
        <v>8</v>
      </c>
      <c r="J11" s="15">
        <v>9</v>
      </c>
      <c r="K11" s="16">
        <v>9</v>
      </c>
      <c r="L11" s="15">
        <v>10</v>
      </c>
      <c r="M11" s="15">
        <v>11</v>
      </c>
      <c r="N11" s="15">
        <v>12</v>
      </c>
      <c r="O11" s="15">
        <v>13</v>
      </c>
      <c r="P11" s="4"/>
    </row>
    <row r="12" spans="1:16" ht="15.75" x14ac:dyDescent="0.25">
      <c r="A12" s="10"/>
      <c r="B12" s="17" t="s">
        <v>10</v>
      </c>
      <c r="C12" s="18">
        <v>951</v>
      </c>
      <c r="D12" s="19"/>
      <c r="E12" s="19"/>
      <c r="F12" s="19"/>
      <c r="G12" s="19"/>
      <c r="H12" s="19"/>
      <c r="I12" s="19"/>
      <c r="J12" s="19"/>
      <c r="K12" s="20">
        <f>K13+K66+K85+K140+K245+K252+K263</f>
        <v>845123970.06000006</v>
      </c>
      <c r="L12" s="20">
        <f>L13+L66+L85+L140+L245+L252+L263</f>
        <v>845123970.06000006</v>
      </c>
      <c r="M12" s="20">
        <f>M13+M66+M85+M140+M245+M252+M263</f>
        <v>735499416.24000001</v>
      </c>
      <c r="N12" s="21">
        <f t="shared" ref="N12:N43" si="0">M12/K12*100</f>
        <v>87.028583059569684</v>
      </c>
      <c r="O12" s="21">
        <f t="shared" ref="O12:O75" si="1">M12/L12*100</f>
        <v>87.028583059569684</v>
      </c>
      <c r="P12" s="4"/>
    </row>
    <row r="13" spans="1:16" ht="15.75" x14ac:dyDescent="0.25">
      <c r="A13" s="22"/>
      <c r="B13" s="23" t="s">
        <v>11</v>
      </c>
      <c r="C13" s="18">
        <v>951</v>
      </c>
      <c r="D13" s="24">
        <v>1</v>
      </c>
      <c r="E13" s="25">
        <v>0</v>
      </c>
      <c r="F13" s="24"/>
      <c r="G13" s="24"/>
      <c r="H13" s="26"/>
      <c r="I13" s="27"/>
      <c r="J13" s="28">
        <v>0</v>
      </c>
      <c r="K13" s="29">
        <f>K14+K20+K28+K33+K39</f>
        <v>88397680</v>
      </c>
      <c r="L13" s="29">
        <f>L14+L20+L28+L33+L39</f>
        <v>88397680</v>
      </c>
      <c r="M13" s="29">
        <f>M14+M20+M28+M33+M39</f>
        <v>87273712.76000002</v>
      </c>
      <c r="N13" s="21">
        <f t="shared" si="0"/>
        <v>98.728510476745569</v>
      </c>
      <c r="O13" s="21">
        <f t="shared" si="1"/>
        <v>98.728510476745569</v>
      </c>
      <c r="P13" s="6"/>
    </row>
    <row r="14" spans="1:16" ht="46.5" customHeight="1" x14ac:dyDescent="0.25">
      <c r="A14" s="22"/>
      <c r="B14" s="23" t="s">
        <v>12</v>
      </c>
      <c r="C14" s="18">
        <v>951</v>
      </c>
      <c r="D14" s="24">
        <v>1</v>
      </c>
      <c r="E14" s="25">
        <v>2</v>
      </c>
      <c r="F14" s="24"/>
      <c r="G14" s="24"/>
      <c r="H14" s="26"/>
      <c r="I14" s="27"/>
      <c r="J14" s="28">
        <v>0</v>
      </c>
      <c r="K14" s="29">
        <f t="shared" ref="K14:M18" si="2">K15</f>
        <v>7427000</v>
      </c>
      <c r="L14" s="29">
        <f t="shared" si="2"/>
        <v>7427000</v>
      </c>
      <c r="M14" s="29">
        <f t="shared" si="2"/>
        <v>7396404.8300000001</v>
      </c>
      <c r="N14" s="21">
        <f t="shared" si="0"/>
        <v>99.588054800053854</v>
      </c>
      <c r="O14" s="21">
        <f t="shared" si="1"/>
        <v>99.588054800053854</v>
      </c>
      <c r="P14" s="6"/>
    </row>
    <row r="15" spans="1:16" ht="32.25" customHeight="1" x14ac:dyDescent="0.25">
      <c r="A15" s="22"/>
      <c r="B15" s="30" t="s">
        <v>180</v>
      </c>
      <c r="C15" s="31">
        <v>951</v>
      </c>
      <c r="D15" s="32">
        <v>1</v>
      </c>
      <c r="E15" s="33">
        <v>2</v>
      </c>
      <c r="F15" s="32" t="s">
        <v>13</v>
      </c>
      <c r="G15" s="32"/>
      <c r="H15" s="34"/>
      <c r="I15" s="35"/>
      <c r="J15" s="36"/>
      <c r="K15" s="37">
        <f t="shared" si="2"/>
        <v>7427000</v>
      </c>
      <c r="L15" s="37">
        <f t="shared" si="2"/>
        <v>7427000</v>
      </c>
      <c r="M15" s="37">
        <f t="shared" si="2"/>
        <v>7396404.8300000001</v>
      </c>
      <c r="N15" s="38">
        <f t="shared" si="0"/>
        <v>99.588054800053854</v>
      </c>
      <c r="O15" s="38">
        <f t="shared" si="1"/>
        <v>99.588054800053854</v>
      </c>
      <c r="P15" s="6"/>
    </row>
    <row r="16" spans="1:16" ht="31.9" customHeight="1" x14ac:dyDescent="0.25">
      <c r="A16" s="22"/>
      <c r="B16" s="30" t="s">
        <v>14</v>
      </c>
      <c r="C16" s="31">
        <v>951</v>
      </c>
      <c r="D16" s="32">
        <v>1</v>
      </c>
      <c r="E16" s="33">
        <v>2</v>
      </c>
      <c r="F16" s="32" t="s">
        <v>13</v>
      </c>
      <c r="G16" s="32" t="s">
        <v>15</v>
      </c>
      <c r="H16" s="34"/>
      <c r="I16" s="35"/>
      <c r="J16" s="36"/>
      <c r="K16" s="37">
        <f t="shared" si="2"/>
        <v>7427000</v>
      </c>
      <c r="L16" s="37">
        <f t="shared" si="2"/>
        <v>7427000</v>
      </c>
      <c r="M16" s="37">
        <f t="shared" si="2"/>
        <v>7396404.8300000001</v>
      </c>
      <c r="N16" s="38">
        <f t="shared" si="0"/>
        <v>99.588054800053854</v>
      </c>
      <c r="O16" s="38">
        <f t="shared" si="1"/>
        <v>99.588054800053854</v>
      </c>
      <c r="P16" s="6"/>
    </row>
    <row r="17" spans="1:16" ht="46.5" customHeight="1" x14ac:dyDescent="0.25">
      <c r="A17" s="22"/>
      <c r="B17" s="30" t="s">
        <v>16</v>
      </c>
      <c r="C17" s="31">
        <v>951</v>
      </c>
      <c r="D17" s="32">
        <v>1</v>
      </c>
      <c r="E17" s="33">
        <v>2</v>
      </c>
      <c r="F17" s="32" t="s">
        <v>13</v>
      </c>
      <c r="G17" s="32" t="s">
        <v>15</v>
      </c>
      <c r="H17" s="31" t="s">
        <v>17</v>
      </c>
      <c r="I17" s="35"/>
      <c r="J17" s="36"/>
      <c r="K17" s="37">
        <f t="shared" si="2"/>
        <v>7427000</v>
      </c>
      <c r="L17" s="37">
        <f t="shared" si="2"/>
        <v>7427000</v>
      </c>
      <c r="M17" s="37">
        <f t="shared" si="2"/>
        <v>7396404.8300000001</v>
      </c>
      <c r="N17" s="38">
        <f t="shared" si="0"/>
        <v>99.588054800053854</v>
      </c>
      <c r="O17" s="38">
        <f t="shared" si="1"/>
        <v>99.588054800053854</v>
      </c>
      <c r="P17" s="6"/>
    </row>
    <row r="18" spans="1:16" ht="20.45" customHeight="1" x14ac:dyDescent="0.25">
      <c r="A18" s="22"/>
      <c r="B18" s="30" t="s">
        <v>18</v>
      </c>
      <c r="C18" s="31">
        <v>951</v>
      </c>
      <c r="D18" s="32">
        <v>1</v>
      </c>
      <c r="E18" s="33">
        <v>2</v>
      </c>
      <c r="F18" s="32" t="s">
        <v>13</v>
      </c>
      <c r="G18" s="32" t="s">
        <v>15</v>
      </c>
      <c r="H18" s="31" t="s">
        <v>17</v>
      </c>
      <c r="I18" s="35">
        <v>11010</v>
      </c>
      <c r="J18" s="36"/>
      <c r="K18" s="37">
        <f t="shared" si="2"/>
        <v>7427000</v>
      </c>
      <c r="L18" s="37">
        <f t="shared" si="2"/>
        <v>7427000</v>
      </c>
      <c r="M18" s="37">
        <f t="shared" si="2"/>
        <v>7396404.8300000001</v>
      </c>
      <c r="N18" s="38">
        <f t="shared" si="0"/>
        <v>99.588054800053854</v>
      </c>
      <c r="O18" s="38">
        <f t="shared" si="1"/>
        <v>99.588054800053854</v>
      </c>
      <c r="P18" s="6"/>
    </row>
    <row r="19" spans="1:16" ht="35.450000000000003" customHeight="1" x14ac:dyDescent="0.25">
      <c r="A19" s="22"/>
      <c r="B19" s="39" t="s">
        <v>19</v>
      </c>
      <c r="C19" s="31">
        <v>951</v>
      </c>
      <c r="D19" s="32">
        <v>1</v>
      </c>
      <c r="E19" s="33">
        <v>2</v>
      </c>
      <c r="F19" s="32" t="s">
        <v>13</v>
      </c>
      <c r="G19" s="32" t="s">
        <v>15</v>
      </c>
      <c r="H19" s="31" t="s">
        <v>17</v>
      </c>
      <c r="I19" s="35">
        <v>11010</v>
      </c>
      <c r="J19" s="36" t="s">
        <v>20</v>
      </c>
      <c r="K19" s="37">
        <v>7427000</v>
      </c>
      <c r="L19" s="37">
        <v>7427000</v>
      </c>
      <c r="M19" s="37">
        <v>7396404.8300000001</v>
      </c>
      <c r="N19" s="38">
        <f t="shared" si="0"/>
        <v>99.588054800053854</v>
      </c>
      <c r="O19" s="38">
        <f t="shared" si="1"/>
        <v>99.588054800053854</v>
      </c>
      <c r="P19" s="6"/>
    </row>
    <row r="20" spans="1:16" ht="70.5" customHeight="1" x14ac:dyDescent="0.25">
      <c r="A20" s="22"/>
      <c r="B20" s="40" t="s">
        <v>21</v>
      </c>
      <c r="C20" s="18">
        <v>951</v>
      </c>
      <c r="D20" s="41">
        <v>1</v>
      </c>
      <c r="E20" s="42">
        <v>4</v>
      </c>
      <c r="F20" s="41"/>
      <c r="G20" s="41"/>
      <c r="H20" s="43"/>
      <c r="I20" s="44"/>
      <c r="J20" s="45">
        <v>0</v>
      </c>
      <c r="K20" s="20">
        <f t="shared" ref="K20:M21" si="3">K21</f>
        <v>61220680</v>
      </c>
      <c r="L20" s="20">
        <f t="shared" si="3"/>
        <v>61220680</v>
      </c>
      <c r="M20" s="20">
        <f t="shared" si="3"/>
        <v>60199623.350000001</v>
      </c>
      <c r="N20" s="21">
        <f t="shared" si="0"/>
        <v>98.332170354853957</v>
      </c>
      <c r="O20" s="21">
        <f t="shared" si="1"/>
        <v>98.332170354853957</v>
      </c>
      <c r="P20" s="6"/>
    </row>
    <row r="21" spans="1:16" ht="30.75" customHeight="1" x14ac:dyDescent="0.25">
      <c r="A21" s="22"/>
      <c r="B21" s="46" t="s">
        <v>180</v>
      </c>
      <c r="C21" s="31">
        <v>951</v>
      </c>
      <c r="D21" s="47">
        <v>1</v>
      </c>
      <c r="E21" s="48">
        <v>4</v>
      </c>
      <c r="F21" s="47" t="s">
        <v>13</v>
      </c>
      <c r="G21" s="47"/>
      <c r="H21" s="49"/>
      <c r="I21" s="50"/>
      <c r="J21" s="51"/>
      <c r="K21" s="52">
        <f t="shared" si="3"/>
        <v>61220680</v>
      </c>
      <c r="L21" s="52">
        <f t="shared" si="3"/>
        <v>61220680</v>
      </c>
      <c r="M21" s="52">
        <f t="shared" si="3"/>
        <v>60199623.350000001</v>
      </c>
      <c r="N21" s="38">
        <f t="shared" si="0"/>
        <v>98.332170354853957</v>
      </c>
      <c r="O21" s="38">
        <f t="shared" si="1"/>
        <v>98.332170354853957</v>
      </c>
      <c r="P21" s="6"/>
    </row>
    <row r="22" spans="1:16" ht="31.5" x14ac:dyDescent="0.25">
      <c r="A22" s="22"/>
      <c r="B22" s="30" t="s">
        <v>14</v>
      </c>
      <c r="C22" s="31">
        <v>951</v>
      </c>
      <c r="D22" s="32">
        <v>1</v>
      </c>
      <c r="E22" s="33">
        <v>4</v>
      </c>
      <c r="F22" s="32" t="s">
        <v>13</v>
      </c>
      <c r="G22" s="32" t="s">
        <v>15</v>
      </c>
      <c r="H22" s="34"/>
      <c r="I22" s="35"/>
      <c r="J22" s="36"/>
      <c r="K22" s="37">
        <f>K24</f>
        <v>61220680</v>
      </c>
      <c r="L22" s="37">
        <f>L24</f>
        <v>61220680</v>
      </c>
      <c r="M22" s="37">
        <f>M24</f>
        <v>60199623.350000001</v>
      </c>
      <c r="N22" s="38">
        <f t="shared" si="0"/>
        <v>98.332170354853957</v>
      </c>
      <c r="O22" s="38">
        <f t="shared" si="1"/>
        <v>98.332170354853957</v>
      </c>
      <c r="P22" s="6"/>
    </row>
    <row r="23" spans="1:16" ht="44.25" customHeight="1" x14ac:dyDescent="0.25">
      <c r="A23" s="22"/>
      <c r="B23" s="30" t="s">
        <v>16</v>
      </c>
      <c r="C23" s="31">
        <v>951</v>
      </c>
      <c r="D23" s="32">
        <v>1</v>
      </c>
      <c r="E23" s="33">
        <v>4</v>
      </c>
      <c r="F23" s="32" t="s">
        <v>13</v>
      </c>
      <c r="G23" s="32" t="s">
        <v>15</v>
      </c>
      <c r="H23" s="31" t="s">
        <v>17</v>
      </c>
      <c r="I23" s="35"/>
      <c r="J23" s="36"/>
      <c r="K23" s="37">
        <f>K24</f>
        <v>61220680</v>
      </c>
      <c r="L23" s="37">
        <f>L24</f>
        <v>61220680</v>
      </c>
      <c r="M23" s="37">
        <f>M24</f>
        <v>60199623.350000001</v>
      </c>
      <c r="N23" s="38">
        <f t="shared" si="0"/>
        <v>98.332170354853957</v>
      </c>
      <c r="O23" s="38">
        <f t="shared" si="1"/>
        <v>98.332170354853957</v>
      </c>
      <c r="P23" s="6"/>
    </row>
    <row r="24" spans="1:16" ht="31.5" x14ac:dyDescent="0.25">
      <c r="A24" s="22"/>
      <c r="B24" s="30" t="s">
        <v>22</v>
      </c>
      <c r="C24" s="31">
        <v>951</v>
      </c>
      <c r="D24" s="32">
        <v>1</v>
      </c>
      <c r="E24" s="33">
        <v>4</v>
      </c>
      <c r="F24" s="32" t="s">
        <v>13</v>
      </c>
      <c r="G24" s="32" t="s">
        <v>15</v>
      </c>
      <c r="H24" s="31" t="s">
        <v>17</v>
      </c>
      <c r="I24" s="35">
        <v>11040</v>
      </c>
      <c r="J24" s="36"/>
      <c r="K24" s="37">
        <f>K25+K26+K27</f>
        <v>61220680</v>
      </c>
      <c r="L24" s="37">
        <f>L25+L26+L27</f>
        <v>61220680</v>
      </c>
      <c r="M24" s="37">
        <f>M25+M26+M27</f>
        <v>60199623.350000001</v>
      </c>
      <c r="N24" s="38">
        <f t="shared" si="0"/>
        <v>98.332170354853957</v>
      </c>
      <c r="O24" s="38">
        <f t="shared" si="1"/>
        <v>98.332170354853957</v>
      </c>
      <c r="P24" s="6"/>
    </row>
    <row r="25" spans="1:16" ht="29.25" customHeight="1" x14ac:dyDescent="0.25">
      <c r="A25" s="22"/>
      <c r="B25" s="30" t="s">
        <v>19</v>
      </c>
      <c r="C25" s="31">
        <v>951</v>
      </c>
      <c r="D25" s="32">
        <v>1</v>
      </c>
      <c r="E25" s="33">
        <v>4</v>
      </c>
      <c r="F25" s="32" t="s">
        <v>13</v>
      </c>
      <c r="G25" s="32" t="s">
        <v>15</v>
      </c>
      <c r="H25" s="31" t="s">
        <v>17</v>
      </c>
      <c r="I25" s="35">
        <v>11040</v>
      </c>
      <c r="J25" s="36" t="s">
        <v>20</v>
      </c>
      <c r="K25" s="37">
        <v>51670280</v>
      </c>
      <c r="L25" s="37">
        <v>51670280</v>
      </c>
      <c r="M25" s="37">
        <v>51056465.450000003</v>
      </c>
      <c r="N25" s="38">
        <f t="shared" si="0"/>
        <v>98.812054918223794</v>
      </c>
      <c r="O25" s="38">
        <f t="shared" si="1"/>
        <v>98.812054918223794</v>
      </c>
      <c r="P25" s="6"/>
    </row>
    <row r="26" spans="1:16" ht="47.25" x14ac:dyDescent="0.25">
      <c r="A26" s="22"/>
      <c r="B26" s="30" t="s">
        <v>23</v>
      </c>
      <c r="C26" s="31">
        <v>951</v>
      </c>
      <c r="D26" s="32">
        <v>1</v>
      </c>
      <c r="E26" s="33">
        <v>4</v>
      </c>
      <c r="F26" s="32" t="s">
        <v>13</v>
      </c>
      <c r="G26" s="32" t="s">
        <v>15</v>
      </c>
      <c r="H26" s="31" t="s">
        <v>17</v>
      </c>
      <c r="I26" s="35">
        <v>11040</v>
      </c>
      <c r="J26" s="36" t="s">
        <v>24</v>
      </c>
      <c r="K26" s="37">
        <v>9539400</v>
      </c>
      <c r="L26" s="37">
        <v>9539400</v>
      </c>
      <c r="M26" s="37">
        <v>9133367.9000000004</v>
      </c>
      <c r="N26" s="38">
        <f t="shared" si="0"/>
        <v>95.743630626664157</v>
      </c>
      <c r="O26" s="38">
        <f t="shared" si="1"/>
        <v>95.743630626664157</v>
      </c>
      <c r="P26" s="6"/>
    </row>
    <row r="27" spans="1:16" ht="15.75" x14ac:dyDescent="0.25">
      <c r="A27" s="22"/>
      <c r="B27" s="53" t="s">
        <v>25</v>
      </c>
      <c r="C27" s="31">
        <v>951</v>
      </c>
      <c r="D27" s="32">
        <v>1</v>
      </c>
      <c r="E27" s="33">
        <v>4</v>
      </c>
      <c r="F27" s="32" t="s">
        <v>13</v>
      </c>
      <c r="G27" s="32" t="s">
        <v>15</v>
      </c>
      <c r="H27" s="31" t="s">
        <v>17</v>
      </c>
      <c r="I27" s="35">
        <v>11040</v>
      </c>
      <c r="J27" s="36">
        <v>850</v>
      </c>
      <c r="K27" s="37">
        <v>11000</v>
      </c>
      <c r="L27" s="37">
        <v>11000</v>
      </c>
      <c r="M27" s="37">
        <v>9790</v>
      </c>
      <c r="N27" s="38">
        <f t="shared" si="0"/>
        <v>89</v>
      </c>
      <c r="O27" s="38">
        <f t="shared" si="1"/>
        <v>89</v>
      </c>
      <c r="P27" s="6"/>
    </row>
    <row r="28" spans="1:16" ht="54.75" customHeight="1" x14ac:dyDescent="0.25">
      <c r="A28" s="22"/>
      <c r="B28" s="23" t="s">
        <v>26</v>
      </c>
      <c r="C28" s="18">
        <v>951</v>
      </c>
      <c r="D28" s="24">
        <v>1</v>
      </c>
      <c r="E28" s="25">
        <v>6</v>
      </c>
      <c r="F28" s="24"/>
      <c r="G28" s="24"/>
      <c r="H28" s="26"/>
      <c r="I28" s="27"/>
      <c r="J28" s="28">
        <v>0</v>
      </c>
      <c r="K28" s="29">
        <f t="shared" ref="K28:M31" si="4">K29</f>
        <v>350000</v>
      </c>
      <c r="L28" s="29">
        <f t="shared" si="4"/>
        <v>350000</v>
      </c>
      <c r="M28" s="29">
        <f t="shared" si="4"/>
        <v>350000</v>
      </c>
      <c r="N28" s="21">
        <f t="shared" si="0"/>
        <v>100</v>
      </c>
      <c r="O28" s="21">
        <f t="shared" si="1"/>
        <v>100</v>
      </c>
      <c r="P28" s="6"/>
    </row>
    <row r="29" spans="1:16" ht="15.75" x14ac:dyDescent="0.25">
      <c r="A29" s="22"/>
      <c r="B29" s="30" t="s">
        <v>27</v>
      </c>
      <c r="C29" s="31">
        <v>951</v>
      </c>
      <c r="D29" s="32">
        <v>1</v>
      </c>
      <c r="E29" s="33">
        <v>6</v>
      </c>
      <c r="F29" s="32" t="s">
        <v>28</v>
      </c>
      <c r="G29" s="31"/>
      <c r="H29" s="34"/>
      <c r="I29" s="35"/>
      <c r="J29" s="36"/>
      <c r="K29" s="37">
        <f t="shared" si="4"/>
        <v>350000</v>
      </c>
      <c r="L29" s="37">
        <f t="shared" si="4"/>
        <v>350000</v>
      </c>
      <c r="M29" s="37">
        <f t="shared" si="4"/>
        <v>350000</v>
      </c>
      <c r="N29" s="38">
        <f t="shared" si="0"/>
        <v>100</v>
      </c>
      <c r="O29" s="38">
        <f t="shared" si="1"/>
        <v>100</v>
      </c>
      <c r="P29" s="6"/>
    </row>
    <row r="30" spans="1:16" ht="31.5" x14ac:dyDescent="0.25">
      <c r="A30" s="22"/>
      <c r="B30" s="30" t="s">
        <v>29</v>
      </c>
      <c r="C30" s="31">
        <v>951</v>
      </c>
      <c r="D30" s="32">
        <v>1</v>
      </c>
      <c r="E30" s="33">
        <v>6</v>
      </c>
      <c r="F30" s="32" t="s">
        <v>28</v>
      </c>
      <c r="G30" s="31">
        <v>9</v>
      </c>
      <c r="H30" s="31" t="s">
        <v>30</v>
      </c>
      <c r="I30" s="35"/>
      <c r="J30" s="36"/>
      <c r="K30" s="37">
        <f t="shared" si="4"/>
        <v>350000</v>
      </c>
      <c r="L30" s="37">
        <f t="shared" si="4"/>
        <v>350000</v>
      </c>
      <c r="M30" s="37">
        <f t="shared" si="4"/>
        <v>350000</v>
      </c>
      <c r="N30" s="38">
        <f t="shared" si="0"/>
        <v>100</v>
      </c>
      <c r="O30" s="38">
        <f t="shared" si="1"/>
        <v>100</v>
      </c>
      <c r="P30" s="6"/>
    </row>
    <row r="31" spans="1:16" ht="31.5" x14ac:dyDescent="0.25">
      <c r="A31" s="22"/>
      <c r="B31" s="30" t="s">
        <v>22</v>
      </c>
      <c r="C31" s="31">
        <v>951</v>
      </c>
      <c r="D31" s="32">
        <v>1</v>
      </c>
      <c r="E31" s="33">
        <v>6</v>
      </c>
      <c r="F31" s="32" t="s">
        <v>28</v>
      </c>
      <c r="G31" s="31">
        <v>9</v>
      </c>
      <c r="H31" s="31" t="s">
        <v>30</v>
      </c>
      <c r="I31" s="35">
        <v>11040</v>
      </c>
      <c r="J31" s="36"/>
      <c r="K31" s="37">
        <f t="shared" si="4"/>
        <v>350000</v>
      </c>
      <c r="L31" s="37">
        <f t="shared" si="4"/>
        <v>350000</v>
      </c>
      <c r="M31" s="37">
        <f t="shared" si="4"/>
        <v>350000</v>
      </c>
      <c r="N31" s="38">
        <f t="shared" si="0"/>
        <v>100</v>
      </c>
      <c r="O31" s="38">
        <f t="shared" si="1"/>
        <v>100</v>
      </c>
      <c r="P31" s="6"/>
    </row>
    <row r="32" spans="1:16" ht="15.75" x14ac:dyDescent="0.25">
      <c r="A32" s="22"/>
      <c r="B32" s="30" t="s">
        <v>31</v>
      </c>
      <c r="C32" s="31">
        <v>951</v>
      </c>
      <c r="D32" s="32">
        <v>1</v>
      </c>
      <c r="E32" s="33">
        <v>6</v>
      </c>
      <c r="F32" s="32" t="s">
        <v>28</v>
      </c>
      <c r="G32" s="31">
        <v>9</v>
      </c>
      <c r="H32" s="31" t="s">
        <v>30</v>
      </c>
      <c r="I32" s="35">
        <v>11040</v>
      </c>
      <c r="J32" s="36" t="s">
        <v>32</v>
      </c>
      <c r="K32" s="37">
        <v>350000</v>
      </c>
      <c r="L32" s="37">
        <v>350000</v>
      </c>
      <c r="M32" s="37">
        <v>350000</v>
      </c>
      <c r="N32" s="38">
        <f t="shared" si="0"/>
        <v>100</v>
      </c>
      <c r="O32" s="38">
        <f t="shared" si="1"/>
        <v>100</v>
      </c>
      <c r="P32" s="6"/>
    </row>
    <row r="33" spans="1:16" ht="31.5" x14ac:dyDescent="0.25">
      <c r="A33" s="22"/>
      <c r="B33" s="23" t="s">
        <v>33</v>
      </c>
      <c r="C33" s="18">
        <v>951</v>
      </c>
      <c r="D33" s="24">
        <v>1</v>
      </c>
      <c r="E33" s="25">
        <v>7</v>
      </c>
      <c r="F33" s="24"/>
      <c r="G33" s="24"/>
      <c r="H33" s="26"/>
      <c r="I33" s="27"/>
      <c r="J33" s="28">
        <v>0</v>
      </c>
      <c r="K33" s="29">
        <f t="shared" ref="K33:M37" si="5">K34</f>
        <v>76000</v>
      </c>
      <c r="L33" s="29">
        <f t="shared" si="5"/>
        <v>76000</v>
      </c>
      <c r="M33" s="29">
        <f t="shared" si="5"/>
        <v>73778.509999999995</v>
      </c>
      <c r="N33" s="38">
        <f t="shared" si="0"/>
        <v>97.076986842105256</v>
      </c>
      <c r="O33" s="38">
        <f t="shared" si="1"/>
        <v>97.076986842105256</v>
      </c>
      <c r="P33" s="6"/>
    </row>
    <row r="34" spans="1:16" ht="29.25" customHeight="1" x14ac:dyDescent="0.25">
      <c r="A34" s="22"/>
      <c r="B34" s="30" t="s">
        <v>180</v>
      </c>
      <c r="C34" s="31">
        <v>951</v>
      </c>
      <c r="D34" s="32">
        <v>1</v>
      </c>
      <c r="E34" s="33">
        <v>7</v>
      </c>
      <c r="F34" s="32">
        <v>20</v>
      </c>
      <c r="G34" s="31"/>
      <c r="H34" s="34"/>
      <c r="I34" s="35"/>
      <c r="J34" s="36"/>
      <c r="K34" s="37">
        <f t="shared" si="5"/>
        <v>76000</v>
      </c>
      <c r="L34" s="37">
        <f t="shared" si="5"/>
        <v>76000</v>
      </c>
      <c r="M34" s="37">
        <f t="shared" si="5"/>
        <v>73778.509999999995</v>
      </c>
      <c r="N34" s="38">
        <f t="shared" si="0"/>
        <v>97.076986842105256</v>
      </c>
      <c r="O34" s="38">
        <f t="shared" si="1"/>
        <v>97.076986842105256</v>
      </c>
      <c r="P34" s="6"/>
    </row>
    <row r="35" spans="1:16" ht="15.75" x14ac:dyDescent="0.25">
      <c r="A35" s="22"/>
      <c r="B35" s="30" t="s">
        <v>34</v>
      </c>
      <c r="C35" s="31">
        <v>951</v>
      </c>
      <c r="D35" s="32">
        <v>1</v>
      </c>
      <c r="E35" s="33">
        <v>7</v>
      </c>
      <c r="F35" s="32">
        <v>20</v>
      </c>
      <c r="G35" s="31" t="s">
        <v>35</v>
      </c>
      <c r="H35" s="31"/>
      <c r="I35" s="35"/>
      <c r="J35" s="36"/>
      <c r="K35" s="37">
        <f t="shared" si="5"/>
        <v>76000</v>
      </c>
      <c r="L35" s="37">
        <f t="shared" si="5"/>
        <v>76000</v>
      </c>
      <c r="M35" s="37">
        <f t="shared" si="5"/>
        <v>73778.509999999995</v>
      </c>
      <c r="N35" s="38">
        <f t="shared" si="0"/>
        <v>97.076986842105256</v>
      </c>
      <c r="O35" s="38">
        <f t="shared" si="1"/>
        <v>97.076986842105256</v>
      </c>
      <c r="P35" s="6"/>
    </row>
    <row r="36" spans="1:16" ht="47.25" x14ac:dyDescent="0.25">
      <c r="A36" s="22"/>
      <c r="B36" s="30" t="s">
        <v>36</v>
      </c>
      <c r="C36" s="31">
        <v>951</v>
      </c>
      <c r="D36" s="32">
        <v>1</v>
      </c>
      <c r="E36" s="33">
        <v>7</v>
      </c>
      <c r="F36" s="32">
        <v>20</v>
      </c>
      <c r="G36" s="31" t="s">
        <v>35</v>
      </c>
      <c r="H36" s="31" t="s">
        <v>17</v>
      </c>
      <c r="I36" s="35"/>
      <c r="J36" s="36"/>
      <c r="K36" s="37">
        <f t="shared" si="5"/>
        <v>76000</v>
      </c>
      <c r="L36" s="37">
        <f t="shared" si="5"/>
        <v>76000</v>
      </c>
      <c r="M36" s="37">
        <f t="shared" si="5"/>
        <v>73778.509999999995</v>
      </c>
      <c r="N36" s="38">
        <f t="shared" si="0"/>
        <v>97.076986842105256</v>
      </c>
      <c r="O36" s="38">
        <f t="shared" si="1"/>
        <v>97.076986842105256</v>
      </c>
      <c r="P36" s="6"/>
    </row>
    <row r="37" spans="1:16" ht="31.5" x14ac:dyDescent="0.25">
      <c r="A37" s="22"/>
      <c r="B37" s="30" t="s">
        <v>37</v>
      </c>
      <c r="C37" s="31">
        <v>951</v>
      </c>
      <c r="D37" s="32">
        <v>1</v>
      </c>
      <c r="E37" s="33">
        <v>7</v>
      </c>
      <c r="F37" s="32">
        <v>20</v>
      </c>
      <c r="G37" s="31" t="s">
        <v>35</v>
      </c>
      <c r="H37" s="31" t="s">
        <v>17</v>
      </c>
      <c r="I37" s="35">
        <v>80010</v>
      </c>
      <c r="J37" s="36"/>
      <c r="K37" s="37">
        <f t="shared" si="5"/>
        <v>76000</v>
      </c>
      <c r="L37" s="37">
        <f t="shared" si="5"/>
        <v>76000</v>
      </c>
      <c r="M37" s="37">
        <f t="shared" si="5"/>
        <v>73778.509999999995</v>
      </c>
      <c r="N37" s="38">
        <f t="shared" si="0"/>
        <v>97.076986842105256</v>
      </c>
      <c r="O37" s="38">
        <f t="shared" si="1"/>
        <v>97.076986842105256</v>
      </c>
      <c r="P37" s="6"/>
    </row>
    <row r="38" spans="1:16" ht="47.25" x14ac:dyDescent="0.25">
      <c r="A38" s="22"/>
      <c r="B38" s="30" t="s">
        <v>23</v>
      </c>
      <c r="C38" s="31">
        <v>951</v>
      </c>
      <c r="D38" s="32">
        <v>1</v>
      </c>
      <c r="E38" s="33">
        <v>7</v>
      </c>
      <c r="F38" s="32">
        <v>20</v>
      </c>
      <c r="G38" s="31" t="s">
        <v>35</v>
      </c>
      <c r="H38" s="31" t="s">
        <v>17</v>
      </c>
      <c r="I38" s="35">
        <v>80010</v>
      </c>
      <c r="J38" s="36">
        <v>240</v>
      </c>
      <c r="K38" s="37">
        <v>76000</v>
      </c>
      <c r="L38" s="37">
        <v>76000</v>
      </c>
      <c r="M38" s="37">
        <v>73778.509999999995</v>
      </c>
      <c r="N38" s="38">
        <f t="shared" si="0"/>
        <v>97.076986842105256</v>
      </c>
      <c r="O38" s="38">
        <f t="shared" si="1"/>
        <v>97.076986842105256</v>
      </c>
      <c r="P38" s="6"/>
    </row>
    <row r="39" spans="1:16" ht="15.75" x14ac:dyDescent="0.25">
      <c r="A39" s="22"/>
      <c r="B39" s="23" t="s">
        <v>38</v>
      </c>
      <c r="C39" s="18">
        <v>951</v>
      </c>
      <c r="D39" s="24">
        <v>1</v>
      </c>
      <c r="E39" s="25">
        <v>13</v>
      </c>
      <c r="F39" s="24"/>
      <c r="G39" s="24"/>
      <c r="H39" s="26"/>
      <c r="I39" s="27"/>
      <c r="J39" s="28">
        <v>0</v>
      </c>
      <c r="K39" s="29">
        <f>K40+K44+K55+K59</f>
        <v>19324000</v>
      </c>
      <c r="L39" s="29">
        <f>L40+L44+L55+L59</f>
        <v>19324000</v>
      </c>
      <c r="M39" s="29">
        <f>M40+M44+M55+M59</f>
        <v>19253906.07</v>
      </c>
      <c r="N39" s="21">
        <f t="shared" si="0"/>
        <v>99.637270078658673</v>
      </c>
      <c r="O39" s="21">
        <f t="shared" si="1"/>
        <v>99.637270078658673</v>
      </c>
      <c r="P39" s="6"/>
    </row>
    <row r="40" spans="1:16" ht="47.25" x14ac:dyDescent="0.25">
      <c r="A40" s="22"/>
      <c r="B40" s="30" t="s">
        <v>39</v>
      </c>
      <c r="C40" s="31">
        <v>951</v>
      </c>
      <c r="D40" s="32">
        <v>1</v>
      </c>
      <c r="E40" s="33">
        <v>13</v>
      </c>
      <c r="F40" s="32" t="s">
        <v>13</v>
      </c>
      <c r="G40" s="34" t="s">
        <v>40</v>
      </c>
      <c r="H40" s="31"/>
      <c r="I40" s="35"/>
      <c r="J40" s="36"/>
      <c r="K40" s="37">
        <f t="shared" ref="K40:M42" si="6">K41</f>
        <v>5000</v>
      </c>
      <c r="L40" s="37">
        <f t="shared" si="6"/>
        <v>5000</v>
      </c>
      <c r="M40" s="37">
        <f t="shared" si="6"/>
        <v>5000</v>
      </c>
      <c r="N40" s="38">
        <f t="shared" si="0"/>
        <v>100</v>
      </c>
      <c r="O40" s="38">
        <f t="shared" si="1"/>
        <v>100</v>
      </c>
      <c r="P40" s="6"/>
    </row>
    <row r="41" spans="1:16" ht="47.25" x14ac:dyDescent="0.25">
      <c r="A41" s="22"/>
      <c r="B41" s="30" t="s">
        <v>41</v>
      </c>
      <c r="C41" s="31">
        <v>951</v>
      </c>
      <c r="D41" s="32">
        <v>1</v>
      </c>
      <c r="E41" s="33">
        <v>13</v>
      </c>
      <c r="F41" s="32" t="s">
        <v>13</v>
      </c>
      <c r="G41" s="34" t="s">
        <v>40</v>
      </c>
      <c r="H41" s="31" t="s">
        <v>17</v>
      </c>
      <c r="I41" s="35"/>
      <c r="J41" s="36"/>
      <c r="K41" s="37">
        <f t="shared" si="6"/>
        <v>5000</v>
      </c>
      <c r="L41" s="37">
        <f t="shared" si="6"/>
        <v>5000</v>
      </c>
      <c r="M41" s="37">
        <f t="shared" si="6"/>
        <v>5000</v>
      </c>
      <c r="N41" s="38">
        <f t="shared" si="0"/>
        <v>100</v>
      </c>
      <c r="O41" s="38">
        <f t="shared" si="1"/>
        <v>100</v>
      </c>
      <c r="P41" s="6"/>
    </row>
    <row r="42" spans="1:16" ht="60" customHeight="1" x14ac:dyDescent="0.25">
      <c r="A42" s="22"/>
      <c r="B42" s="30" t="s">
        <v>42</v>
      </c>
      <c r="C42" s="31">
        <v>951</v>
      </c>
      <c r="D42" s="32">
        <v>1</v>
      </c>
      <c r="E42" s="33">
        <v>13</v>
      </c>
      <c r="F42" s="32" t="s">
        <v>13</v>
      </c>
      <c r="G42" s="34" t="s">
        <v>40</v>
      </c>
      <c r="H42" s="31" t="s">
        <v>17</v>
      </c>
      <c r="I42" s="35">
        <v>73010</v>
      </c>
      <c r="J42" s="36"/>
      <c r="K42" s="37">
        <f t="shared" si="6"/>
        <v>5000</v>
      </c>
      <c r="L42" s="37">
        <f t="shared" si="6"/>
        <v>5000</v>
      </c>
      <c r="M42" s="37">
        <f t="shared" si="6"/>
        <v>5000</v>
      </c>
      <c r="N42" s="38">
        <f t="shared" si="0"/>
        <v>100</v>
      </c>
      <c r="O42" s="38">
        <f t="shared" si="1"/>
        <v>100</v>
      </c>
      <c r="P42" s="6"/>
    </row>
    <row r="43" spans="1:16" ht="47.25" x14ac:dyDescent="0.25">
      <c r="A43" s="22"/>
      <c r="B43" s="30" t="s">
        <v>23</v>
      </c>
      <c r="C43" s="31">
        <v>951</v>
      </c>
      <c r="D43" s="32">
        <v>1</v>
      </c>
      <c r="E43" s="33">
        <v>13</v>
      </c>
      <c r="F43" s="32" t="s">
        <v>13</v>
      </c>
      <c r="G43" s="34" t="s">
        <v>40</v>
      </c>
      <c r="H43" s="31" t="s">
        <v>17</v>
      </c>
      <c r="I43" s="35">
        <v>73010</v>
      </c>
      <c r="J43" s="36" t="s">
        <v>24</v>
      </c>
      <c r="K43" s="37">
        <v>5000</v>
      </c>
      <c r="L43" s="37">
        <v>5000</v>
      </c>
      <c r="M43" s="37">
        <v>5000</v>
      </c>
      <c r="N43" s="38">
        <f t="shared" si="0"/>
        <v>100</v>
      </c>
      <c r="O43" s="38">
        <f t="shared" si="1"/>
        <v>100</v>
      </c>
      <c r="P43" s="6"/>
    </row>
    <row r="44" spans="1:16" ht="30" customHeight="1" x14ac:dyDescent="0.25">
      <c r="A44" s="22"/>
      <c r="B44" s="30" t="s">
        <v>43</v>
      </c>
      <c r="C44" s="31">
        <v>951</v>
      </c>
      <c r="D44" s="32">
        <v>1</v>
      </c>
      <c r="E44" s="33">
        <v>13</v>
      </c>
      <c r="F44" s="32" t="s">
        <v>13</v>
      </c>
      <c r="G44" s="34">
        <v>3</v>
      </c>
      <c r="H44" s="31"/>
      <c r="I44" s="35"/>
      <c r="J44" s="36"/>
      <c r="K44" s="37">
        <f>K45+K49</f>
        <v>7363000</v>
      </c>
      <c r="L44" s="37">
        <f>L45+L49</f>
        <v>7363000</v>
      </c>
      <c r="M44" s="37">
        <f>M45+M49</f>
        <v>7338472.1699999999</v>
      </c>
      <c r="N44" s="38">
        <f t="shared" ref="N44:N75" si="7">M44/K44*100</f>
        <v>99.666877223957627</v>
      </c>
      <c r="O44" s="38">
        <f t="shared" si="1"/>
        <v>99.666877223957627</v>
      </c>
      <c r="P44" s="6"/>
    </row>
    <row r="45" spans="1:16" ht="47.25" x14ac:dyDescent="0.25">
      <c r="A45" s="22"/>
      <c r="B45" s="30" t="s">
        <v>44</v>
      </c>
      <c r="C45" s="31">
        <v>951</v>
      </c>
      <c r="D45" s="32">
        <v>1</v>
      </c>
      <c r="E45" s="33">
        <v>13</v>
      </c>
      <c r="F45" s="32" t="s">
        <v>13</v>
      </c>
      <c r="G45" s="34">
        <v>3</v>
      </c>
      <c r="H45" s="31" t="s">
        <v>17</v>
      </c>
      <c r="I45" s="35"/>
      <c r="J45" s="36"/>
      <c r="K45" s="37">
        <f>K46</f>
        <v>1526900</v>
      </c>
      <c r="L45" s="37">
        <f>L46</f>
        <v>1526900</v>
      </c>
      <c r="M45" s="37">
        <f>M46</f>
        <v>1505514.99</v>
      </c>
      <c r="N45" s="38">
        <f t="shared" si="7"/>
        <v>98.599449210819301</v>
      </c>
      <c r="O45" s="38">
        <f t="shared" si="1"/>
        <v>98.599449210819301</v>
      </c>
      <c r="P45" s="6"/>
    </row>
    <row r="46" spans="1:16" ht="15.75" x14ac:dyDescent="0.25">
      <c r="A46" s="22"/>
      <c r="B46" s="53" t="s">
        <v>45</v>
      </c>
      <c r="C46" s="31">
        <v>951</v>
      </c>
      <c r="D46" s="32">
        <v>1</v>
      </c>
      <c r="E46" s="33">
        <v>13</v>
      </c>
      <c r="F46" s="32" t="s">
        <v>13</v>
      </c>
      <c r="G46" s="34">
        <v>3</v>
      </c>
      <c r="H46" s="31" t="s">
        <v>17</v>
      </c>
      <c r="I46" s="35">
        <v>80030</v>
      </c>
      <c r="J46" s="36"/>
      <c r="K46" s="37">
        <f>K47+K48</f>
        <v>1526900</v>
      </c>
      <c r="L46" s="37">
        <f>L47+L48</f>
        <v>1526900</v>
      </c>
      <c r="M46" s="37">
        <f>M47+M48</f>
        <v>1505514.99</v>
      </c>
      <c r="N46" s="38">
        <f t="shared" si="7"/>
        <v>98.599449210819301</v>
      </c>
      <c r="O46" s="38">
        <f t="shared" si="1"/>
        <v>98.599449210819301</v>
      </c>
      <c r="P46" s="6"/>
    </row>
    <row r="47" spans="1:16" ht="47.25" x14ac:dyDescent="0.25">
      <c r="A47" s="22"/>
      <c r="B47" s="53" t="s">
        <v>23</v>
      </c>
      <c r="C47" s="31">
        <v>951</v>
      </c>
      <c r="D47" s="32">
        <v>1</v>
      </c>
      <c r="E47" s="33">
        <v>13</v>
      </c>
      <c r="F47" s="32" t="s">
        <v>13</v>
      </c>
      <c r="G47" s="34">
        <v>3</v>
      </c>
      <c r="H47" s="31" t="s">
        <v>17</v>
      </c>
      <c r="I47" s="35">
        <v>80030</v>
      </c>
      <c r="J47" s="36">
        <v>240</v>
      </c>
      <c r="K47" s="37">
        <v>1526900</v>
      </c>
      <c r="L47" s="37">
        <v>1526900</v>
      </c>
      <c r="M47" s="37">
        <v>1505514.99</v>
      </c>
      <c r="N47" s="38">
        <f t="shared" si="7"/>
        <v>98.599449210819301</v>
      </c>
      <c r="O47" s="38">
        <f t="shared" si="1"/>
        <v>98.599449210819301</v>
      </c>
      <c r="P47" s="6"/>
    </row>
    <row r="48" spans="1:16" ht="15.75" hidden="1" x14ac:dyDescent="0.25">
      <c r="A48" s="22"/>
      <c r="B48" s="53" t="s">
        <v>46</v>
      </c>
      <c r="C48" s="31">
        <v>951</v>
      </c>
      <c r="D48" s="32">
        <v>1</v>
      </c>
      <c r="E48" s="33">
        <v>13</v>
      </c>
      <c r="F48" s="32" t="s">
        <v>13</v>
      </c>
      <c r="G48" s="34">
        <v>3</v>
      </c>
      <c r="H48" s="31" t="s">
        <v>17</v>
      </c>
      <c r="I48" s="35">
        <v>80030</v>
      </c>
      <c r="J48" s="36">
        <v>830</v>
      </c>
      <c r="K48" s="37"/>
      <c r="L48" s="37"/>
      <c r="M48" s="37"/>
      <c r="N48" s="38" t="e">
        <f t="shared" si="7"/>
        <v>#DIV/0!</v>
      </c>
      <c r="O48" s="38" t="e">
        <f t="shared" si="1"/>
        <v>#DIV/0!</v>
      </c>
      <c r="P48" s="6"/>
    </row>
    <row r="49" spans="1:16" ht="27.75" customHeight="1" x14ac:dyDescent="0.25">
      <c r="A49" s="22"/>
      <c r="B49" s="53" t="s">
        <v>47</v>
      </c>
      <c r="C49" s="31">
        <v>951</v>
      </c>
      <c r="D49" s="32">
        <v>1</v>
      </c>
      <c r="E49" s="33">
        <v>13</v>
      </c>
      <c r="F49" s="32">
        <v>20</v>
      </c>
      <c r="G49" s="34">
        <v>3</v>
      </c>
      <c r="H49" s="31" t="s">
        <v>48</v>
      </c>
      <c r="I49" s="35"/>
      <c r="J49" s="36"/>
      <c r="K49" s="37">
        <f>K50+K52</f>
        <v>5836100</v>
      </c>
      <c r="L49" s="37">
        <f>L50+L52</f>
        <v>5836100</v>
      </c>
      <c r="M49" s="37">
        <f>M50+M52</f>
        <v>5832957.1799999997</v>
      </c>
      <c r="N49" s="38">
        <f t="shared" si="7"/>
        <v>99.94614862665135</v>
      </c>
      <c r="O49" s="38">
        <f t="shared" si="1"/>
        <v>99.94614862665135</v>
      </c>
      <c r="P49" s="6"/>
    </row>
    <row r="50" spans="1:16" ht="47.25" x14ac:dyDescent="0.25">
      <c r="A50" s="22"/>
      <c r="B50" s="53" t="s">
        <v>49</v>
      </c>
      <c r="C50" s="31">
        <v>951</v>
      </c>
      <c r="D50" s="32">
        <v>1</v>
      </c>
      <c r="E50" s="33">
        <v>13</v>
      </c>
      <c r="F50" s="32">
        <v>20</v>
      </c>
      <c r="G50" s="34">
        <v>3</v>
      </c>
      <c r="H50" s="31" t="s">
        <v>48</v>
      </c>
      <c r="I50" s="35">
        <v>80040</v>
      </c>
      <c r="J50" s="36"/>
      <c r="K50" s="37">
        <f>K51</f>
        <v>4456000</v>
      </c>
      <c r="L50" s="37">
        <f t="shared" ref="L50:M50" si="8">L51</f>
        <v>4456000</v>
      </c>
      <c r="M50" s="37">
        <f t="shared" si="8"/>
        <v>4455118.18</v>
      </c>
      <c r="N50" s="38">
        <f t="shared" si="7"/>
        <v>99.980210502692984</v>
      </c>
      <c r="O50" s="38">
        <f t="shared" si="1"/>
        <v>99.980210502692984</v>
      </c>
      <c r="P50" s="6"/>
    </row>
    <row r="51" spans="1:16" ht="47.25" x14ac:dyDescent="0.25">
      <c r="A51" s="22"/>
      <c r="B51" s="53" t="s">
        <v>23</v>
      </c>
      <c r="C51" s="31">
        <v>951</v>
      </c>
      <c r="D51" s="32">
        <v>1</v>
      </c>
      <c r="E51" s="33">
        <v>13</v>
      </c>
      <c r="F51" s="32">
        <v>20</v>
      </c>
      <c r="G51" s="34">
        <v>3</v>
      </c>
      <c r="H51" s="31" t="s">
        <v>48</v>
      </c>
      <c r="I51" s="35">
        <v>80040</v>
      </c>
      <c r="J51" s="36">
        <v>240</v>
      </c>
      <c r="K51" s="37">
        <v>4456000</v>
      </c>
      <c r="L51" s="37">
        <v>4456000</v>
      </c>
      <c r="M51" s="37">
        <v>4455118.18</v>
      </c>
      <c r="N51" s="38">
        <f t="shared" si="7"/>
        <v>99.980210502692984</v>
      </c>
      <c r="O51" s="38">
        <f t="shared" si="1"/>
        <v>99.980210502692984</v>
      </c>
      <c r="P51" s="6"/>
    </row>
    <row r="52" spans="1:16" ht="15.75" x14ac:dyDescent="0.25">
      <c r="A52" s="22"/>
      <c r="B52" s="30" t="s">
        <v>50</v>
      </c>
      <c r="C52" s="31">
        <v>951</v>
      </c>
      <c r="D52" s="32">
        <v>1</v>
      </c>
      <c r="E52" s="33">
        <v>13</v>
      </c>
      <c r="F52" s="32">
        <v>20</v>
      </c>
      <c r="G52" s="34">
        <v>3</v>
      </c>
      <c r="H52" s="31" t="s">
        <v>48</v>
      </c>
      <c r="I52" s="35">
        <v>80180</v>
      </c>
      <c r="J52" s="36"/>
      <c r="K52" s="37">
        <f>K53+K54</f>
        <v>1380100</v>
      </c>
      <c r="L52" s="37">
        <f>L53+L54</f>
        <v>1380100</v>
      </c>
      <c r="M52" s="37">
        <f>M53+M54</f>
        <v>1377839</v>
      </c>
      <c r="N52" s="38">
        <f t="shared" si="7"/>
        <v>99.836171291935372</v>
      </c>
      <c r="O52" s="38">
        <f t="shared" si="1"/>
        <v>99.836171291935372</v>
      </c>
      <c r="P52" s="6"/>
    </row>
    <row r="53" spans="1:16" ht="46.5" hidden="1" customHeight="1" x14ac:dyDescent="0.25">
      <c r="A53" s="22"/>
      <c r="B53" s="30" t="s">
        <v>23</v>
      </c>
      <c r="C53" s="31" t="s">
        <v>51</v>
      </c>
      <c r="D53" s="32">
        <v>1</v>
      </c>
      <c r="E53" s="33">
        <v>13</v>
      </c>
      <c r="F53" s="32">
        <v>20</v>
      </c>
      <c r="G53" s="34">
        <v>3</v>
      </c>
      <c r="H53" s="31" t="s">
        <v>48</v>
      </c>
      <c r="I53" s="35">
        <v>80180</v>
      </c>
      <c r="J53" s="36">
        <v>240</v>
      </c>
      <c r="K53" s="37"/>
      <c r="L53" s="37"/>
      <c r="M53" s="37"/>
      <c r="N53" s="38" t="e">
        <f t="shared" si="7"/>
        <v>#DIV/0!</v>
      </c>
      <c r="O53" s="38" t="e">
        <f t="shared" si="1"/>
        <v>#DIV/0!</v>
      </c>
      <c r="P53" s="6"/>
    </row>
    <row r="54" spans="1:16" ht="17.25" customHeight="1" x14ac:dyDescent="0.25">
      <c r="A54" s="22"/>
      <c r="B54" s="53" t="s">
        <v>25</v>
      </c>
      <c r="C54" s="31">
        <v>951</v>
      </c>
      <c r="D54" s="32">
        <v>1</v>
      </c>
      <c r="E54" s="33">
        <v>13</v>
      </c>
      <c r="F54" s="32">
        <v>20</v>
      </c>
      <c r="G54" s="34">
        <v>3</v>
      </c>
      <c r="H54" s="31" t="s">
        <v>48</v>
      </c>
      <c r="I54" s="35">
        <v>80180</v>
      </c>
      <c r="J54" s="36">
        <v>850</v>
      </c>
      <c r="K54" s="37">
        <v>1380100</v>
      </c>
      <c r="L54" s="37">
        <v>1380100</v>
      </c>
      <c r="M54" s="37">
        <v>1377839</v>
      </c>
      <c r="N54" s="38">
        <f t="shared" si="7"/>
        <v>99.836171291935372</v>
      </c>
      <c r="O54" s="38">
        <f t="shared" si="1"/>
        <v>99.836171291935372</v>
      </c>
      <c r="P54" s="6"/>
    </row>
    <row r="55" spans="1:16" ht="31.5" x14ac:dyDescent="0.25">
      <c r="A55" s="22"/>
      <c r="B55" s="30" t="s">
        <v>52</v>
      </c>
      <c r="C55" s="31">
        <v>951</v>
      </c>
      <c r="D55" s="32">
        <v>1</v>
      </c>
      <c r="E55" s="33">
        <v>13</v>
      </c>
      <c r="F55" s="32">
        <v>20</v>
      </c>
      <c r="G55" s="34">
        <v>4</v>
      </c>
      <c r="H55" s="31"/>
      <c r="I55" s="35"/>
      <c r="J55" s="36"/>
      <c r="K55" s="37">
        <f t="shared" ref="K55:M57" si="9">K56</f>
        <v>369000</v>
      </c>
      <c r="L55" s="37">
        <f t="shared" si="9"/>
        <v>369000</v>
      </c>
      <c r="M55" s="37">
        <f t="shared" si="9"/>
        <v>368892.5</v>
      </c>
      <c r="N55" s="38">
        <f t="shared" si="7"/>
        <v>99.97086720867209</v>
      </c>
      <c r="O55" s="38">
        <f t="shared" si="1"/>
        <v>99.97086720867209</v>
      </c>
      <c r="P55" s="6"/>
    </row>
    <row r="56" spans="1:16" ht="31.5" x14ac:dyDescent="0.25">
      <c r="A56" s="22"/>
      <c r="B56" s="30" t="s">
        <v>53</v>
      </c>
      <c r="C56" s="31">
        <v>951</v>
      </c>
      <c r="D56" s="32">
        <v>1</v>
      </c>
      <c r="E56" s="33">
        <v>13</v>
      </c>
      <c r="F56" s="32">
        <v>20</v>
      </c>
      <c r="G56" s="34">
        <v>4</v>
      </c>
      <c r="H56" s="31" t="s">
        <v>17</v>
      </c>
      <c r="I56" s="35"/>
      <c r="J56" s="36"/>
      <c r="K56" s="37">
        <f t="shared" si="9"/>
        <v>369000</v>
      </c>
      <c r="L56" s="37">
        <f t="shared" si="9"/>
        <v>369000</v>
      </c>
      <c r="M56" s="37">
        <f t="shared" si="9"/>
        <v>368892.5</v>
      </c>
      <c r="N56" s="38">
        <f t="shared" si="7"/>
        <v>99.97086720867209</v>
      </c>
      <c r="O56" s="38">
        <f t="shared" si="1"/>
        <v>99.97086720867209</v>
      </c>
      <c r="P56" s="6"/>
    </row>
    <row r="57" spans="1:16" ht="16.5" customHeight="1" x14ac:dyDescent="0.25">
      <c r="A57" s="22"/>
      <c r="B57" s="30" t="s">
        <v>54</v>
      </c>
      <c r="C57" s="31">
        <v>951</v>
      </c>
      <c r="D57" s="32">
        <v>1</v>
      </c>
      <c r="E57" s="33">
        <v>13</v>
      </c>
      <c r="F57" s="32">
        <v>20</v>
      </c>
      <c r="G57" s="34">
        <v>4</v>
      </c>
      <c r="H57" s="31" t="s">
        <v>17</v>
      </c>
      <c r="I57" s="35">
        <v>90040</v>
      </c>
      <c r="J57" s="36"/>
      <c r="K57" s="37">
        <f t="shared" si="9"/>
        <v>369000</v>
      </c>
      <c r="L57" s="37">
        <f t="shared" si="9"/>
        <v>369000</v>
      </c>
      <c r="M57" s="37">
        <f t="shared" si="9"/>
        <v>368892.5</v>
      </c>
      <c r="N57" s="38">
        <f t="shared" si="7"/>
        <v>99.97086720867209</v>
      </c>
      <c r="O57" s="38">
        <f t="shared" si="1"/>
        <v>99.97086720867209</v>
      </c>
      <c r="P57" s="6"/>
    </row>
    <row r="58" spans="1:16" ht="47.25" x14ac:dyDescent="0.25">
      <c r="A58" s="22"/>
      <c r="B58" s="53" t="s">
        <v>23</v>
      </c>
      <c r="C58" s="31">
        <v>951</v>
      </c>
      <c r="D58" s="32">
        <v>1</v>
      </c>
      <c r="E58" s="33">
        <v>13</v>
      </c>
      <c r="F58" s="32">
        <v>20</v>
      </c>
      <c r="G58" s="34">
        <v>4</v>
      </c>
      <c r="H58" s="31" t="s">
        <v>17</v>
      </c>
      <c r="I58" s="35">
        <v>90040</v>
      </c>
      <c r="J58" s="36">
        <v>240</v>
      </c>
      <c r="K58" s="37">
        <v>369000</v>
      </c>
      <c r="L58" s="37">
        <v>369000</v>
      </c>
      <c r="M58" s="37">
        <v>368892.5</v>
      </c>
      <c r="N58" s="38">
        <f t="shared" si="7"/>
        <v>99.97086720867209</v>
      </c>
      <c r="O58" s="38">
        <f t="shared" si="1"/>
        <v>99.97086720867209</v>
      </c>
      <c r="P58" s="6"/>
    </row>
    <row r="59" spans="1:16" ht="15.75" x14ac:dyDescent="0.25">
      <c r="A59" s="22"/>
      <c r="B59" s="30" t="s">
        <v>27</v>
      </c>
      <c r="C59" s="31">
        <v>951</v>
      </c>
      <c r="D59" s="32">
        <v>1</v>
      </c>
      <c r="E59" s="33">
        <v>13</v>
      </c>
      <c r="F59" s="32">
        <v>98</v>
      </c>
      <c r="G59" s="32"/>
      <c r="H59" s="34"/>
      <c r="I59" s="35"/>
      <c r="J59" s="36"/>
      <c r="K59" s="37">
        <f t="shared" ref="K59:M60" si="10">K60</f>
        <v>11587000</v>
      </c>
      <c r="L59" s="37">
        <f t="shared" si="10"/>
        <v>11587000</v>
      </c>
      <c r="M59" s="37">
        <f t="shared" si="10"/>
        <v>11541541.4</v>
      </c>
      <c r="N59" s="38">
        <f t="shared" si="7"/>
        <v>99.607675843617855</v>
      </c>
      <c r="O59" s="38">
        <f t="shared" si="1"/>
        <v>99.607675843617855</v>
      </c>
      <c r="P59" s="6"/>
    </row>
    <row r="60" spans="1:16" ht="31.5" x14ac:dyDescent="0.25">
      <c r="A60" s="22"/>
      <c r="B60" s="30" t="s">
        <v>29</v>
      </c>
      <c r="C60" s="31">
        <v>951</v>
      </c>
      <c r="D60" s="47">
        <v>1</v>
      </c>
      <c r="E60" s="48">
        <v>13</v>
      </c>
      <c r="F60" s="47">
        <v>98</v>
      </c>
      <c r="G60" s="31">
        <v>9</v>
      </c>
      <c r="H60" s="31" t="s">
        <v>30</v>
      </c>
      <c r="I60" s="50"/>
      <c r="J60" s="51"/>
      <c r="K60" s="52">
        <f t="shared" si="10"/>
        <v>11587000</v>
      </c>
      <c r="L60" s="52">
        <f t="shared" si="10"/>
        <v>11587000</v>
      </c>
      <c r="M60" s="52">
        <f t="shared" si="10"/>
        <v>11541541.4</v>
      </c>
      <c r="N60" s="38">
        <f t="shared" si="7"/>
        <v>99.607675843617855</v>
      </c>
      <c r="O60" s="38">
        <f t="shared" si="1"/>
        <v>99.607675843617855</v>
      </c>
      <c r="P60" s="6"/>
    </row>
    <row r="61" spans="1:16" ht="15.75" x14ac:dyDescent="0.25">
      <c r="A61" s="22"/>
      <c r="B61" s="53" t="s">
        <v>55</v>
      </c>
      <c r="C61" s="31">
        <v>951</v>
      </c>
      <c r="D61" s="47">
        <v>1</v>
      </c>
      <c r="E61" s="48">
        <v>13</v>
      </c>
      <c r="F61" s="47">
        <v>98</v>
      </c>
      <c r="G61" s="31">
        <v>9</v>
      </c>
      <c r="H61" s="31" t="s">
        <v>30</v>
      </c>
      <c r="I61" s="50">
        <v>80160</v>
      </c>
      <c r="J61" s="51"/>
      <c r="K61" s="52">
        <f>K63+K64+K65</f>
        <v>11587000</v>
      </c>
      <c r="L61" s="52">
        <f t="shared" ref="L61:M61" si="11">L63+L64+L65</f>
        <v>11587000</v>
      </c>
      <c r="M61" s="52">
        <f t="shared" si="11"/>
        <v>11541541.4</v>
      </c>
      <c r="N61" s="38">
        <f t="shared" si="7"/>
        <v>99.607675843617855</v>
      </c>
      <c r="O61" s="38">
        <f t="shared" si="1"/>
        <v>99.607675843617855</v>
      </c>
      <c r="P61" s="6"/>
    </row>
    <row r="62" spans="1:16" ht="47.25" hidden="1" x14ac:dyDescent="0.25">
      <c r="A62" s="22"/>
      <c r="B62" s="53" t="s">
        <v>23</v>
      </c>
      <c r="C62" s="31">
        <v>951</v>
      </c>
      <c r="D62" s="47">
        <v>1</v>
      </c>
      <c r="E62" s="48">
        <v>13</v>
      </c>
      <c r="F62" s="47">
        <v>98</v>
      </c>
      <c r="G62" s="31">
        <v>9</v>
      </c>
      <c r="H62" s="31" t="s">
        <v>30</v>
      </c>
      <c r="I62" s="50">
        <v>80160</v>
      </c>
      <c r="J62" s="51">
        <v>240</v>
      </c>
      <c r="K62" s="52">
        <v>0</v>
      </c>
      <c r="L62" s="52">
        <v>0</v>
      </c>
      <c r="M62" s="52">
        <v>0</v>
      </c>
      <c r="N62" s="38" t="e">
        <f t="shared" si="7"/>
        <v>#DIV/0!</v>
      </c>
      <c r="O62" s="38" t="e">
        <f t="shared" si="1"/>
        <v>#DIV/0!</v>
      </c>
      <c r="P62" s="6"/>
    </row>
    <row r="63" spans="1:16" ht="15.75" x14ac:dyDescent="0.25">
      <c r="A63" s="22"/>
      <c r="B63" s="53" t="s">
        <v>56</v>
      </c>
      <c r="C63" s="31">
        <v>951</v>
      </c>
      <c r="D63" s="47">
        <v>1</v>
      </c>
      <c r="E63" s="48">
        <v>13</v>
      </c>
      <c r="F63" s="47">
        <v>98</v>
      </c>
      <c r="G63" s="31">
        <v>9</v>
      </c>
      <c r="H63" s="31" t="s">
        <v>30</v>
      </c>
      <c r="I63" s="50">
        <v>80160</v>
      </c>
      <c r="J63" s="51">
        <v>350</v>
      </c>
      <c r="K63" s="52">
        <v>59000</v>
      </c>
      <c r="L63" s="52">
        <v>59000</v>
      </c>
      <c r="M63" s="52">
        <v>59000</v>
      </c>
      <c r="N63" s="38">
        <f t="shared" si="7"/>
        <v>100</v>
      </c>
      <c r="O63" s="38">
        <f t="shared" si="1"/>
        <v>100</v>
      </c>
      <c r="P63" s="6"/>
    </row>
    <row r="64" spans="1:16" ht="15.75" x14ac:dyDescent="0.25">
      <c r="A64" s="22"/>
      <c r="B64" s="53" t="s">
        <v>46</v>
      </c>
      <c r="C64" s="31">
        <v>951</v>
      </c>
      <c r="D64" s="32">
        <v>1</v>
      </c>
      <c r="E64" s="33">
        <v>13</v>
      </c>
      <c r="F64" s="32">
        <v>98</v>
      </c>
      <c r="G64" s="34">
        <v>9</v>
      </c>
      <c r="H64" s="31" t="s">
        <v>30</v>
      </c>
      <c r="I64" s="35">
        <v>80160</v>
      </c>
      <c r="J64" s="36">
        <v>830</v>
      </c>
      <c r="K64" s="37">
        <v>11400871.99</v>
      </c>
      <c r="L64" s="37">
        <f>K64</f>
        <v>11400871.99</v>
      </c>
      <c r="M64" s="37">
        <v>11367944.35</v>
      </c>
      <c r="N64" s="38">
        <v>0</v>
      </c>
      <c r="O64" s="38">
        <v>0</v>
      </c>
      <c r="P64" s="6"/>
    </row>
    <row r="65" spans="1:16" ht="15.75" x14ac:dyDescent="0.25">
      <c r="A65" s="22"/>
      <c r="B65" s="53" t="s">
        <v>25</v>
      </c>
      <c r="C65" s="31">
        <v>951</v>
      </c>
      <c r="D65" s="47">
        <v>1</v>
      </c>
      <c r="E65" s="48">
        <v>13</v>
      </c>
      <c r="F65" s="47">
        <v>98</v>
      </c>
      <c r="G65" s="31">
        <v>9</v>
      </c>
      <c r="H65" s="31" t="s">
        <v>30</v>
      </c>
      <c r="I65" s="50">
        <v>80160</v>
      </c>
      <c r="J65" s="51">
        <v>850</v>
      </c>
      <c r="K65" s="52">
        <v>127128.01</v>
      </c>
      <c r="L65" s="52">
        <v>127128.01</v>
      </c>
      <c r="M65" s="52">
        <v>114597.05</v>
      </c>
      <c r="N65" s="38">
        <f t="shared" si="7"/>
        <v>90.143037714505255</v>
      </c>
      <c r="O65" s="38">
        <f t="shared" si="1"/>
        <v>90.143037714505255</v>
      </c>
      <c r="P65" s="6"/>
    </row>
    <row r="66" spans="1:16" ht="31.5" x14ac:dyDescent="0.25">
      <c r="A66" s="22"/>
      <c r="B66" s="54" t="s">
        <v>57</v>
      </c>
      <c r="C66" s="18">
        <v>951</v>
      </c>
      <c r="D66" s="24">
        <v>3</v>
      </c>
      <c r="E66" s="25"/>
      <c r="F66" s="24"/>
      <c r="G66" s="26"/>
      <c r="H66" s="18"/>
      <c r="I66" s="27"/>
      <c r="J66" s="28"/>
      <c r="K66" s="29">
        <f>K67+K75</f>
        <v>1938000</v>
      </c>
      <c r="L66" s="29">
        <f>L67+L75</f>
        <v>1938000</v>
      </c>
      <c r="M66" s="29">
        <f>M67+M75</f>
        <v>1937040</v>
      </c>
      <c r="N66" s="21">
        <f t="shared" si="7"/>
        <v>99.950464396284829</v>
      </c>
      <c r="O66" s="21">
        <f t="shared" si="1"/>
        <v>99.950464396284829</v>
      </c>
      <c r="P66" s="6"/>
    </row>
    <row r="67" spans="1:16" ht="15.75" hidden="1" x14ac:dyDescent="0.25">
      <c r="A67" s="22"/>
      <c r="B67" s="53" t="s">
        <v>58</v>
      </c>
      <c r="C67" s="31" t="s">
        <v>59</v>
      </c>
      <c r="D67" s="32">
        <v>3</v>
      </c>
      <c r="E67" s="33">
        <v>10</v>
      </c>
      <c r="F67" s="32"/>
      <c r="G67" s="34"/>
      <c r="H67" s="31"/>
      <c r="I67" s="35"/>
      <c r="J67" s="36"/>
      <c r="K67" s="37">
        <f t="shared" ref="K67:M67" si="12">K68</f>
        <v>0</v>
      </c>
      <c r="L67" s="37">
        <f t="shared" si="12"/>
        <v>0</v>
      </c>
      <c r="M67" s="37">
        <f t="shared" si="12"/>
        <v>0</v>
      </c>
      <c r="N67" s="38" t="e">
        <f t="shared" si="7"/>
        <v>#DIV/0!</v>
      </c>
      <c r="O67" s="38" t="e">
        <f t="shared" si="1"/>
        <v>#DIV/0!</v>
      </c>
      <c r="P67" s="6"/>
    </row>
    <row r="68" spans="1:16" ht="47.25" hidden="1" x14ac:dyDescent="0.25">
      <c r="A68" s="22"/>
      <c r="B68" s="53" t="s">
        <v>60</v>
      </c>
      <c r="C68" s="31" t="s">
        <v>59</v>
      </c>
      <c r="D68" s="32">
        <v>3</v>
      </c>
      <c r="E68" s="33">
        <v>10</v>
      </c>
      <c r="F68" s="32">
        <v>24</v>
      </c>
      <c r="G68" s="34"/>
      <c r="H68" s="31"/>
      <c r="I68" s="35"/>
      <c r="J68" s="36"/>
      <c r="K68" s="37">
        <v>0</v>
      </c>
      <c r="L68" s="37"/>
      <c r="M68" s="37"/>
      <c r="N68" s="38" t="e">
        <f t="shared" si="7"/>
        <v>#DIV/0!</v>
      </c>
      <c r="O68" s="38" t="e">
        <f t="shared" si="1"/>
        <v>#DIV/0!</v>
      </c>
      <c r="P68" s="6"/>
    </row>
    <row r="69" spans="1:16" ht="47.25" hidden="1" x14ac:dyDescent="0.25">
      <c r="A69" s="22"/>
      <c r="B69" s="53" t="s">
        <v>61</v>
      </c>
      <c r="C69" s="31" t="s">
        <v>59</v>
      </c>
      <c r="D69" s="32">
        <v>3</v>
      </c>
      <c r="E69" s="33">
        <v>10</v>
      </c>
      <c r="F69" s="32">
        <v>24</v>
      </c>
      <c r="G69" s="34">
        <v>4</v>
      </c>
      <c r="H69" s="31"/>
      <c r="I69" s="35"/>
      <c r="J69" s="36"/>
      <c r="K69" s="37">
        <v>0</v>
      </c>
      <c r="L69" s="37"/>
      <c r="M69" s="37"/>
      <c r="N69" s="38" t="e">
        <f t="shared" si="7"/>
        <v>#DIV/0!</v>
      </c>
      <c r="O69" s="38" t="e">
        <f t="shared" si="1"/>
        <v>#DIV/0!</v>
      </c>
      <c r="P69" s="6"/>
    </row>
    <row r="70" spans="1:16" ht="31.5" hidden="1" x14ac:dyDescent="0.25">
      <c r="A70" s="22"/>
      <c r="B70" s="53" t="s">
        <v>62</v>
      </c>
      <c r="C70" s="31" t="s">
        <v>59</v>
      </c>
      <c r="D70" s="32">
        <v>3</v>
      </c>
      <c r="E70" s="33">
        <v>10</v>
      </c>
      <c r="F70" s="32">
        <v>24</v>
      </c>
      <c r="G70" s="34">
        <v>4</v>
      </c>
      <c r="H70" s="31" t="s">
        <v>63</v>
      </c>
      <c r="I70" s="35"/>
      <c r="J70" s="36"/>
      <c r="K70" s="37">
        <v>0</v>
      </c>
      <c r="L70" s="37"/>
      <c r="M70" s="37"/>
      <c r="N70" s="38" t="e">
        <f t="shared" si="7"/>
        <v>#DIV/0!</v>
      </c>
      <c r="O70" s="38" t="e">
        <f t="shared" si="1"/>
        <v>#DIV/0!</v>
      </c>
      <c r="P70" s="6"/>
    </row>
    <row r="71" spans="1:16" ht="63" hidden="1" x14ac:dyDescent="0.25">
      <c r="A71" s="22"/>
      <c r="B71" s="53" t="s">
        <v>64</v>
      </c>
      <c r="C71" s="31" t="s">
        <v>59</v>
      </c>
      <c r="D71" s="32">
        <v>3</v>
      </c>
      <c r="E71" s="33">
        <v>10</v>
      </c>
      <c r="F71" s="32">
        <v>24</v>
      </c>
      <c r="G71" s="34">
        <v>4</v>
      </c>
      <c r="H71" s="31" t="s">
        <v>63</v>
      </c>
      <c r="I71" s="35">
        <v>71240</v>
      </c>
      <c r="J71" s="36"/>
      <c r="K71" s="37">
        <v>0</v>
      </c>
      <c r="L71" s="37"/>
      <c r="M71" s="37"/>
      <c r="N71" s="38" t="e">
        <f t="shared" si="7"/>
        <v>#DIV/0!</v>
      </c>
      <c r="O71" s="38" t="e">
        <f t="shared" si="1"/>
        <v>#DIV/0!</v>
      </c>
      <c r="P71" s="6"/>
    </row>
    <row r="72" spans="1:16" ht="47.25" hidden="1" x14ac:dyDescent="0.25">
      <c r="A72" s="22"/>
      <c r="B72" s="53" t="s">
        <v>23</v>
      </c>
      <c r="C72" s="31" t="s">
        <v>59</v>
      </c>
      <c r="D72" s="32">
        <v>3</v>
      </c>
      <c r="E72" s="33">
        <v>10</v>
      </c>
      <c r="F72" s="32">
        <v>24</v>
      </c>
      <c r="G72" s="34">
        <v>4</v>
      </c>
      <c r="H72" s="31" t="s">
        <v>63</v>
      </c>
      <c r="I72" s="35">
        <v>71240</v>
      </c>
      <c r="J72" s="36">
        <v>240</v>
      </c>
      <c r="K72" s="37"/>
      <c r="L72" s="37"/>
      <c r="M72" s="37"/>
      <c r="N72" s="38" t="e">
        <f t="shared" si="7"/>
        <v>#DIV/0!</v>
      </c>
      <c r="O72" s="38" t="e">
        <f t="shared" si="1"/>
        <v>#DIV/0!</v>
      </c>
      <c r="P72" s="6"/>
    </row>
    <row r="73" spans="1:16" ht="47.25" hidden="1" x14ac:dyDescent="0.25">
      <c r="A73" s="22"/>
      <c r="B73" s="53" t="s">
        <v>65</v>
      </c>
      <c r="C73" s="31" t="s">
        <v>59</v>
      </c>
      <c r="D73" s="32">
        <v>3</v>
      </c>
      <c r="E73" s="33">
        <v>10</v>
      </c>
      <c r="F73" s="32">
        <v>24</v>
      </c>
      <c r="G73" s="34">
        <v>4</v>
      </c>
      <c r="H73" s="31" t="s">
        <v>63</v>
      </c>
      <c r="I73" s="35" t="s">
        <v>66</v>
      </c>
      <c r="J73" s="36"/>
      <c r="K73" s="37">
        <v>0</v>
      </c>
      <c r="L73" s="37"/>
      <c r="M73" s="37"/>
      <c r="N73" s="38" t="e">
        <f t="shared" si="7"/>
        <v>#DIV/0!</v>
      </c>
      <c r="O73" s="38" t="e">
        <f t="shared" si="1"/>
        <v>#DIV/0!</v>
      </c>
      <c r="P73" s="6"/>
    </row>
    <row r="74" spans="1:16" ht="47.25" hidden="1" x14ac:dyDescent="0.25">
      <c r="A74" s="22"/>
      <c r="B74" s="53" t="s">
        <v>23</v>
      </c>
      <c r="C74" s="31" t="s">
        <v>59</v>
      </c>
      <c r="D74" s="32">
        <v>3</v>
      </c>
      <c r="E74" s="33">
        <v>10</v>
      </c>
      <c r="F74" s="32">
        <v>24</v>
      </c>
      <c r="G74" s="34">
        <v>4</v>
      </c>
      <c r="H74" s="31" t="s">
        <v>63</v>
      </c>
      <c r="I74" s="35" t="s">
        <v>66</v>
      </c>
      <c r="J74" s="36">
        <v>240</v>
      </c>
      <c r="K74" s="37">
        <v>0</v>
      </c>
      <c r="L74" s="37"/>
      <c r="M74" s="37"/>
      <c r="N74" s="38" t="e">
        <f t="shared" si="7"/>
        <v>#DIV/0!</v>
      </c>
      <c r="O74" s="38" t="e">
        <f t="shared" si="1"/>
        <v>#DIV/0!</v>
      </c>
      <c r="P74" s="6"/>
    </row>
    <row r="75" spans="1:16" ht="49.5" customHeight="1" x14ac:dyDescent="0.25">
      <c r="A75" s="22"/>
      <c r="B75" s="55" t="s">
        <v>67</v>
      </c>
      <c r="C75" s="56">
        <v>951</v>
      </c>
      <c r="D75" s="57">
        <v>3</v>
      </c>
      <c r="E75" s="58">
        <v>14</v>
      </c>
      <c r="F75" s="57"/>
      <c r="G75" s="59"/>
      <c r="H75" s="56"/>
      <c r="I75" s="60"/>
      <c r="J75" s="61"/>
      <c r="K75" s="62">
        <f>K76+K81</f>
        <v>1938000</v>
      </c>
      <c r="L75" s="62">
        <f>L76+L81</f>
        <v>1938000</v>
      </c>
      <c r="M75" s="62">
        <f>M76+M81</f>
        <v>1937040</v>
      </c>
      <c r="N75" s="63">
        <f t="shared" si="7"/>
        <v>99.950464396284829</v>
      </c>
      <c r="O75" s="63">
        <f t="shared" si="1"/>
        <v>99.950464396284829</v>
      </c>
      <c r="P75" s="6"/>
    </row>
    <row r="76" spans="1:16" ht="50.25" customHeight="1" x14ac:dyDescent="0.25">
      <c r="A76" s="22"/>
      <c r="B76" s="53" t="s">
        <v>68</v>
      </c>
      <c r="C76" s="31">
        <v>951</v>
      </c>
      <c r="D76" s="32">
        <v>3</v>
      </c>
      <c r="E76" s="33">
        <v>14</v>
      </c>
      <c r="F76" s="32">
        <v>22</v>
      </c>
      <c r="G76" s="34"/>
      <c r="H76" s="31"/>
      <c r="I76" s="35"/>
      <c r="J76" s="36"/>
      <c r="K76" s="37">
        <f>K77+K82</f>
        <v>1938000</v>
      </c>
      <c r="L76" s="37">
        <f t="shared" ref="L76:M76" si="13">L77+L82</f>
        <v>1938000</v>
      </c>
      <c r="M76" s="37">
        <f t="shared" si="13"/>
        <v>1937040</v>
      </c>
      <c r="N76" s="38">
        <f t="shared" ref="N76:N107" si="14">M76/K76*100</f>
        <v>99.950464396284829</v>
      </c>
      <c r="O76" s="38">
        <f t="shared" ref="O76:O154" si="15">M76/L76*100</f>
        <v>99.950464396284829</v>
      </c>
      <c r="P76" s="6"/>
    </row>
    <row r="77" spans="1:16" ht="47.25" customHeight="1" x14ac:dyDescent="0.25">
      <c r="A77" s="22"/>
      <c r="B77" s="53" t="s">
        <v>69</v>
      </c>
      <c r="C77" s="31">
        <v>951</v>
      </c>
      <c r="D77" s="32">
        <v>3</v>
      </c>
      <c r="E77" s="33">
        <v>14</v>
      </c>
      <c r="F77" s="32">
        <v>22</v>
      </c>
      <c r="G77" s="34">
        <v>1</v>
      </c>
      <c r="H77" s="31"/>
      <c r="I77" s="35"/>
      <c r="J77" s="36"/>
      <c r="K77" s="37">
        <f t="shared" ref="K77:M79" si="16">K78</f>
        <v>1862000</v>
      </c>
      <c r="L77" s="37">
        <f t="shared" si="16"/>
        <v>1862000</v>
      </c>
      <c r="M77" s="37">
        <f t="shared" si="16"/>
        <v>1862000</v>
      </c>
      <c r="N77" s="38">
        <f t="shared" si="14"/>
        <v>100</v>
      </c>
      <c r="O77" s="38">
        <f t="shared" si="15"/>
        <v>100</v>
      </c>
      <c r="P77" s="6"/>
    </row>
    <row r="78" spans="1:16" ht="30" customHeight="1" x14ac:dyDescent="0.25">
      <c r="A78" s="22"/>
      <c r="B78" s="53" t="s">
        <v>70</v>
      </c>
      <c r="C78" s="31">
        <v>951</v>
      </c>
      <c r="D78" s="32">
        <v>3</v>
      </c>
      <c r="E78" s="33">
        <v>14</v>
      </c>
      <c r="F78" s="32">
        <v>22</v>
      </c>
      <c r="G78" s="34">
        <v>1</v>
      </c>
      <c r="H78" s="31" t="s">
        <v>17</v>
      </c>
      <c r="I78" s="35"/>
      <c r="J78" s="36"/>
      <c r="K78" s="37">
        <f t="shared" si="16"/>
        <v>1862000</v>
      </c>
      <c r="L78" s="37">
        <f t="shared" si="16"/>
        <v>1862000</v>
      </c>
      <c r="M78" s="37">
        <f t="shared" si="16"/>
        <v>1862000</v>
      </c>
      <c r="N78" s="38">
        <f t="shared" si="14"/>
        <v>100</v>
      </c>
      <c r="O78" s="38">
        <f t="shared" si="15"/>
        <v>100</v>
      </c>
      <c r="P78" s="6"/>
    </row>
    <row r="79" spans="1:16" ht="81" customHeight="1" x14ac:dyDescent="0.25">
      <c r="A79" s="22"/>
      <c r="B79" s="53" t="s">
        <v>71</v>
      </c>
      <c r="C79" s="31">
        <v>951</v>
      </c>
      <c r="D79" s="32">
        <v>3</v>
      </c>
      <c r="E79" s="33">
        <v>14</v>
      </c>
      <c r="F79" s="32">
        <v>22</v>
      </c>
      <c r="G79" s="34">
        <v>1</v>
      </c>
      <c r="H79" s="31" t="s">
        <v>17</v>
      </c>
      <c r="I79" s="35">
        <v>80090</v>
      </c>
      <c r="J79" s="36"/>
      <c r="K79" s="37">
        <f t="shared" si="16"/>
        <v>1862000</v>
      </c>
      <c r="L79" s="37">
        <f t="shared" si="16"/>
        <v>1862000</v>
      </c>
      <c r="M79" s="37">
        <f t="shared" si="16"/>
        <v>1862000</v>
      </c>
      <c r="N79" s="38">
        <f t="shared" si="14"/>
        <v>100</v>
      </c>
      <c r="O79" s="38">
        <f t="shared" si="15"/>
        <v>100</v>
      </c>
      <c r="P79" s="6"/>
    </row>
    <row r="80" spans="1:16" ht="43.9" customHeight="1" x14ac:dyDescent="0.25">
      <c r="A80" s="22"/>
      <c r="B80" s="53" t="s">
        <v>72</v>
      </c>
      <c r="C80" s="31">
        <v>951</v>
      </c>
      <c r="D80" s="32">
        <v>3</v>
      </c>
      <c r="E80" s="33">
        <v>14</v>
      </c>
      <c r="F80" s="32">
        <v>22</v>
      </c>
      <c r="G80" s="34">
        <v>1</v>
      </c>
      <c r="H80" s="31" t="s">
        <v>17</v>
      </c>
      <c r="I80" s="35">
        <v>80090</v>
      </c>
      <c r="J80" s="36">
        <v>632</v>
      </c>
      <c r="K80" s="37">
        <v>1862000</v>
      </c>
      <c r="L80" s="37">
        <v>1862000</v>
      </c>
      <c r="M80" s="37">
        <v>1862000</v>
      </c>
      <c r="N80" s="38">
        <f t="shared" si="14"/>
        <v>100</v>
      </c>
      <c r="O80" s="38">
        <f t="shared" si="15"/>
        <v>100</v>
      </c>
      <c r="P80" s="6"/>
    </row>
    <row r="81" spans="1:16" ht="77.45" hidden="1" customHeight="1" x14ac:dyDescent="0.25">
      <c r="A81" s="22"/>
      <c r="B81" s="53" t="s">
        <v>73</v>
      </c>
      <c r="C81" s="31" t="s">
        <v>59</v>
      </c>
      <c r="D81" s="32">
        <v>3</v>
      </c>
      <c r="E81" s="33">
        <v>14</v>
      </c>
      <c r="F81" s="32">
        <v>23</v>
      </c>
      <c r="G81" s="34"/>
      <c r="H81" s="31"/>
      <c r="I81" s="35"/>
      <c r="J81" s="36"/>
      <c r="K81" s="37"/>
      <c r="L81" s="37"/>
      <c r="M81" s="37"/>
      <c r="N81" s="38" t="e">
        <f t="shared" si="14"/>
        <v>#DIV/0!</v>
      </c>
      <c r="O81" s="38" t="e">
        <f t="shared" si="15"/>
        <v>#DIV/0!</v>
      </c>
      <c r="P81" s="6"/>
    </row>
    <row r="82" spans="1:16" ht="47.25" x14ac:dyDescent="0.25">
      <c r="A82" s="22"/>
      <c r="B82" s="53" t="s">
        <v>81</v>
      </c>
      <c r="C82" s="31">
        <v>951</v>
      </c>
      <c r="D82" s="32">
        <v>3</v>
      </c>
      <c r="E82" s="33">
        <v>14</v>
      </c>
      <c r="F82" s="32">
        <v>22</v>
      </c>
      <c r="G82" s="34">
        <v>3</v>
      </c>
      <c r="H82" s="31"/>
      <c r="I82" s="35"/>
      <c r="J82" s="36"/>
      <c r="K82" s="37">
        <f>K83</f>
        <v>76000</v>
      </c>
      <c r="L82" s="37">
        <f>L83</f>
        <v>76000</v>
      </c>
      <c r="M82" s="37">
        <v>75040</v>
      </c>
      <c r="N82" s="38">
        <f t="shared" si="14"/>
        <v>98.73684210526315</v>
      </c>
      <c r="O82" s="38">
        <f t="shared" si="15"/>
        <v>98.73684210526315</v>
      </c>
      <c r="P82" s="6"/>
    </row>
    <row r="83" spans="1:16" ht="45.75" customHeight="1" x14ac:dyDescent="0.25">
      <c r="A83" s="22"/>
      <c r="B83" s="53" t="s">
        <v>163</v>
      </c>
      <c r="C83" s="31">
        <v>951</v>
      </c>
      <c r="D83" s="32">
        <v>3</v>
      </c>
      <c r="E83" s="33">
        <v>14</v>
      </c>
      <c r="F83" s="32">
        <v>22</v>
      </c>
      <c r="G83" s="34">
        <v>3</v>
      </c>
      <c r="H83" s="31" t="s">
        <v>17</v>
      </c>
      <c r="I83" s="35"/>
      <c r="J83" s="36"/>
      <c r="K83" s="37">
        <f t="shared" ref="K83:M83" si="17">K84</f>
        <v>76000</v>
      </c>
      <c r="L83" s="37">
        <f t="shared" si="17"/>
        <v>76000</v>
      </c>
      <c r="M83" s="37">
        <f t="shared" si="17"/>
        <v>75040</v>
      </c>
      <c r="N83" s="38">
        <f t="shared" si="14"/>
        <v>98.73684210526315</v>
      </c>
      <c r="O83" s="38">
        <f t="shared" si="15"/>
        <v>98.73684210526315</v>
      </c>
      <c r="P83" s="6"/>
    </row>
    <row r="84" spans="1:16" ht="47.25" x14ac:dyDescent="0.25">
      <c r="A84" s="22"/>
      <c r="B84" s="30" t="s">
        <v>23</v>
      </c>
      <c r="C84" s="31">
        <v>951</v>
      </c>
      <c r="D84" s="32">
        <v>3</v>
      </c>
      <c r="E84" s="33">
        <v>14</v>
      </c>
      <c r="F84" s="32">
        <v>22</v>
      </c>
      <c r="G84" s="34">
        <v>3</v>
      </c>
      <c r="H84" s="31" t="s">
        <v>17</v>
      </c>
      <c r="I84" s="35">
        <v>60700</v>
      </c>
      <c r="J84" s="36">
        <v>240</v>
      </c>
      <c r="K84" s="37">
        <v>76000</v>
      </c>
      <c r="L84" s="37">
        <v>76000</v>
      </c>
      <c r="M84" s="37">
        <v>75040</v>
      </c>
      <c r="N84" s="38">
        <f t="shared" si="14"/>
        <v>98.73684210526315</v>
      </c>
      <c r="O84" s="38">
        <f t="shared" si="15"/>
        <v>98.73684210526315</v>
      </c>
      <c r="P84" s="6"/>
    </row>
    <row r="85" spans="1:16" ht="15.75" x14ac:dyDescent="0.25">
      <c r="A85" s="22"/>
      <c r="B85" s="23" t="s">
        <v>74</v>
      </c>
      <c r="C85" s="18">
        <v>951</v>
      </c>
      <c r="D85" s="24">
        <v>4</v>
      </c>
      <c r="E85" s="25">
        <v>0</v>
      </c>
      <c r="F85" s="24"/>
      <c r="G85" s="24"/>
      <c r="H85" s="26"/>
      <c r="I85" s="27"/>
      <c r="J85" s="28">
        <v>0</v>
      </c>
      <c r="K85" s="29">
        <f>K86+K92+K135</f>
        <v>242741342.26000002</v>
      </c>
      <c r="L85" s="29">
        <f>L86+L92+L135</f>
        <v>242741342.26000002</v>
      </c>
      <c r="M85" s="29">
        <f>M86+M92+M135</f>
        <v>193695900.84</v>
      </c>
      <c r="N85" s="21">
        <f t="shared" si="14"/>
        <v>79.795184057494623</v>
      </c>
      <c r="O85" s="21">
        <f t="shared" si="15"/>
        <v>79.795184057494623</v>
      </c>
      <c r="P85" s="6"/>
    </row>
    <row r="86" spans="1:16" ht="15.75" x14ac:dyDescent="0.25">
      <c r="A86" s="22"/>
      <c r="B86" s="23" t="s">
        <v>75</v>
      </c>
      <c r="C86" s="18">
        <v>951</v>
      </c>
      <c r="D86" s="24">
        <v>4</v>
      </c>
      <c r="E86" s="25">
        <v>8</v>
      </c>
      <c r="F86" s="24"/>
      <c r="G86" s="24"/>
      <c r="H86" s="26"/>
      <c r="I86" s="27"/>
      <c r="J86" s="28">
        <v>0</v>
      </c>
      <c r="K86" s="29">
        <f t="shared" ref="K86:M87" si="18">K87</f>
        <v>25137350.460000001</v>
      </c>
      <c r="L86" s="29">
        <f t="shared" si="18"/>
        <v>25137350.460000001</v>
      </c>
      <c r="M86" s="29">
        <f t="shared" si="18"/>
        <v>25137350.460000001</v>
      </c>
      <c r="N86" s="21">
        <f t="shared" si="14"/>
        <v>100</v>
      </c>
      <c r="O86" s="21">
        <f t="shared" si="15"/>
        <v>100</v>
      </c>
      <c r="P86" s="6"/>
    </row>
    <row r="87" spans="1:16" ht="47.25" x14ac:dyDescent="0.25">
      <c r="A87" s="22"/>
      <c r="B87" s="30" t="s">
        <v>68</v>
      </c>
      <c r="C87" s="31">
        <v>951</v>
      </c>
      <c r="D87" s="32">
        <v>4</v>
      </c>
      <c r="E87" s="33">
        <v>8</v>
      </c>
      <c r="F87" s="32" t="s">
        <v>76</v>
      </c>
      <c r="G87" s="32"/>
      <c r="H87" s="34"/>
      <c r="I87" s="35"/>
      <c r="J87" s="36"/>
      <c r="K87" s="37">
        <f t="shared" si="18"/>
        <v>25137350.460000001</v>
      </c>
      <c r="L87" s="37">
        <f t="shared" si="18"/>
        <v>25137350.460000001</v>
      </c>
      <c r="M87" s="37">
        <f t="shared" si="18"/>
        <v>25137350.460000001</v>
      </c>
      <c r="N87" s="38">
        <f t="shared" si="14"/>
        <v>100</v>
      </c>
      <c r="O87" s="38">
        <f t="shared" si="15"/>
        <v>100</v>
      </c>
      <c r="P87" s="6"/>
    </row>
    <row r="88" spans="1:16" ht="15.75" x14ac:dyDescent="0.25">
      <c r="A88" s="22"/>
      <c r="B88" s="30" t="s">
        <v>77</v>
      </c>
      <c r="C88" s="31">
        <v>951</v>
      </c>
      <c r="D88" s="32">
        <v>4</v>
      </c>
      <c r="E88" s="33">
        <v>8</v>
      </c>
      <c r="F88" s="32" t="s">
        <v>76</v>
      </c>
      <c r="G88" s="34">
        <v>2</v>
      </c>
      <c r="H88" s="34"/>
      <c r="I88" s="35"/>
      <c r="J88" s="36"/>
      <c r="K88" s="37">
        <f>K90</f>
        <v>25137350.460000001</v>
      </c>
      <c r="L88" s="37">
        <f>L90</f>
        <v>25137350.460000001</v>
      </c>
      <c r="M88" s="37">
        <f>M90</f>
        <v>25137350.460000001</v>
      </c>
      <c r="N88" s="38">
        <f t="shared" si="14"/>
        <v>100</v>
      </c>
      <c r="O88" s="38">
        <f t="shared" si="15"/>
        <v>100</v>
      </c>
      <c r="P88" s="6"/>
    </row>
    <row r="89" spans="1:16" ht="31.5" x14ac:dyDescent="0.25">
      <c r="A89" s="22"/>
      <c r="B89" s="30" t="s">
        <v>78</v>
      </c>
      <c r="C89" s="31">
        <v>951</v>
      </c>
      <c r="D89" s="32">
        <v>4</v>
      </c>
      <c r="E89" s="33">
        <v>8</v>
      </c>
      <c r="F89" s="32" t="s">
        <v>76</v>
      </c>
      <c r="G89" s="34">
        <v>2</v>
      </c>
      <c r="H89" s="31" t="s">
        <v>17</v>
      </c>
      <c r="I89" s="35"/>
      <c r="J89" s="36"/>
      <c r="K89" s="37">
        <f t="shared" ref="K89:M90" si="19">K90</f>
        <v>25137350.460000001</v>
      </c>
      <c r="L89" s="37">
        <f t="shared" si="19"/>
        <v>25137350.460000001</v>
      </c>
      <c r="M89" s="37">
        <f t="shared" si="19"/>
        <v>25137350.460000001</v>
      </c>
      <c r="N89" s="38">
        <f t="shared" si="14"/>
        <v>100</v>
      </c>
      <c r="O89" s="38">
        <f t="shared" si="15"/>
        <v>100</v>
      </c>
      <c r="P89" s="6"/>
    </row>
    <row r="90" spans="1:16" ht="46.5" customHeight="1" x14ac:dyDescent="0.25">
      <c r="A90" s="22"/>
      <c r="B90" s="30" t="s">
        <v>79</v>
      </c>
      <c r="C90" s="31">
        <v>951</v>
      </c>
      <c r="D90" s="32">
        <v>4</v>
      </c>
      <c r="E90" s="33">
        <v>8</v>
      </c>
      <c r="F90" s="32" t="s">
        <v>76</v>
      </c>
      <c r="G90" s="34">
        <v>2</v>
      </c>
      <c r="H90" s="31" t="s">
        <v>17</v>
      </c>
      <c r="I90" s="35">
        <v>60310</v>
      </c>
      <c r="J90" s="36"/>
      <c r="K90" s="37">
        <f t="shared" si="19"/>
        <v>25137350.460000001</v>
      </c>
      <c r="L90" s="37">
        <f t="shared" si="19"/>
        <v>25137350.460000001</v>
      </c>
      <c r="M90" s="37">
        <f t="shared" si="19"/>
        <v>25137350.460000001</v>
      </c>
      <c r="N90" s="38">
        <f t="shared" si="14"/>
        <v>100</v>
      </c>
      <c r="O90" s="38">
        <f t="shared" si="15"/>
        <v>100</v>
      </c>
      <c r="P90" s="6"/>
    </row>
    <row r="91" spans="1:16" ht="47.25" x14ac:dyDescent="0.25">
      <c r="A91" s="22"/>
      <c r="B91" s="30" t="s">
        <v>23</v>
      </c>
      <c r="C91" s="31">
        <v>951</v>
      </c>
      <c r="D91" s="32">
        <v>4</v>
      </c>
      <c r="E91" s="33">
        <v>8</v>
      </c>
      <c r="F91" s="32" t="s">
        <v>76</v>
      </c>
      <c r="G91" s="34">
        <v>2</v>
      </c>
      <c r="H91" s="31" t="s">
        <v>17</v>
      </c>
      <c r="I91" s="35">
        <v>60310</v>
      </c>
      <c r="J91" s="36">
        <v>240</v>
      </c>
      <c r="K91" s="37">
        <v>25137350.460000001</v>
      </c>
      <c r="L91" s="37">
        <v>25137350.460000001</v>
      </c>
      <c r="M91" s="37">
        <v>25137350.460000001</v>
      </c>
      <c r="N91" s="38">
        <f t="shared" si="14"/>
        <v>100</v>
      </c>
      <c r="O91" s="38">
        <f t="shared" si="15"/>
        <v>100</v>
      </c>
      <c r="P91" s="6"/>
    </row>
    <row r="92" spans="1:16" ht="21.75" customHeight="1" x14ac:dyDescent="0.25">
      <c r="A92" s="22"/>
      <c r="B92" s="23" t="s">
        <v>80</v>
      </c>
      <c r="C92" s="18">
        <v>951</v>
      </c>
      <c r="D92" s="24">
        <v>4</v>
      </c>
      <c r="E92" s="25">
        <v>9</v>
      </c>
      <c r="F92" s="24"/>
      <c r="G92" s="24"/>
      <c r="H92" s="26"/>
      <c r="I92" s="27"/>
      <c r="J92" s="28">
        <v>0</v>
      </c>
      <c r="K92" s="29">
        <f>K93</f>
        <v>217565991.80000001</v>
      </c>
      <c r="L92" s="29">
        <f>L93</f>
        <v>217565991.80000001</v>
      </c>
      <c r="M92" s="29">
        <f>M93</f>
        <v>168521010.38</v>
      </c>
      <c r="N92" s="38">
        <f t="shared" si="14"/>
        <v>77.45742291144235</v>
      </c>
      <c r="O92" s="38">
        <f t="shared" si="15"/>
        <v>77.45742291144235</v>
      </c>
      <c r="P92" s="6"/>
    </row>
    <row r="93" spans="1:16" ht="47.25" x14ac:dyDescent="0.25">
      <c r="A93" s="22"/>
      <c r="B93" s="30" t="s">
        <v>68</v>
      </c>
      <c r="C93" s="31">
        <v>951</v>
      </c>
      <c r="D93" s="32">
        <v>4</v>
      </c>
      <c r="E93" s="33">
        <v>9</v>
      </c>
      <c r="F93" s="32" t="s">
        <v>76</v>
      </c>
      <c r="G93" s="32"/>
      <c r="H93" s="34"/>
      <c r="I93" s="35"/>
      <c r="J93" s="36"/>
      <c r="K93" s="37">
        <f>K94+K98</f>
        <v>217565991.80000001</v>
      </c>
      <c r="L93" s="37">
        <f>L94+L98</f>
        <v>217565991.80000001</v>
      </c>
      <c r="M93" s="37">
        <f>M94+M98</f>
        <v>168521010.38</v>
      </c>
      <c r="N93" s="38">
        <f t="shared" si="14"/>
        <v>77.45742291144235</v>
      </c>
      <c r="O93" s="38">
        <f t="shared" si="15"/>
        <v>77.45742291144235</v>
      </c>
      <c r="P93" s="6"/>
    </row>
    <row r="94" spans="1:16" ht="47.25" x14ac:dyDescent="0.25">
      <c r="A94" s="22"/>
      <c r="B94" s="30" t="s">
        <v>81</v>
      </c>
      <c r="C94" s="31">
        <v>951</v>
      </c>
      <c r="D94" s="32">
        <v>4</v>
      </c>
      <c r="E94" s="33">
        <v>9</v>
      </c>
      <c r="F94" s="32" t="s">
        <v>76</v>
      </c>
      <c r="G94" s="64">
        <v>3</v>
      </c>
      <c r="H94" s="34"/>
      <c r="I94" s="35"/>
      <c r="J94" s="36"/>
      <c r="K94" s="37">
        <f t="shared" ref="K94:M96" si="20">K95</f>
        <v>3196500</v>
      </c>
      <c r="L94" s="37">
        <f t="shared" si="20"/>
        <v>3196500</v>
      </c>
      <c r="M94" s="37">
        <f t="shared" si="20"/>
        <v>3149178.12</v>
      </c>
      <c r="N94" s="38">
        <f t="shared" si="14"/>
        <v>98.519572031909902</v>
      </c>
      <c r="O94" s="38">
        <f t="shared" si="15"/>
        <v>98.519572031909902</v>
      </c>
      <c r="P94" s="6"/>
    </row>
    <row r="95" spans="1:16" ht="49.5" customHeight="1" x14ac:dyDescent="0.25">
      <c r="A95" s="22"/>
      <c r="B95" s="30" t="s">
        <v>82</v>
      </c>
      <c r="C95" s="31">
        <v>951</v>
      </c>
      <c r="D95" s="32">
        <v>4</v>
      </c>
      <c r="E95" s="33">
        <v>9</v>
      </c>
      <c r="F95" s="32" t="s">
        <v>76</v>
      </c>
      <c r="G95" s="64">
        <v>3</v>
      </c>
      <c r="H95" s="31" t="s">
        <v>17</v>
      </c>
      <c r="I95" s="35"/>
      <c r="J95" s="36"/>
      <c r="K95" s="37">
        <f t="shared" si="20"/>
        <v>3196500</v>
      </c>
      <c r="L95" s="37">
        <f t="shared" si="20"/>
        <v>3196500</v>
      </c>
      <c r="M95" s="37">
        <f t="shared" si="20"/>
        <v>3149178.12</v>
      </c>
      <c r="N95" s="38">
        <f t="shared" si="14"/>
        <v>98.519572031909902</v>
      </c>
      <c r="O95" s="38">
        <f t="shared" si="15"/>
        <v>98.519572031909902</v>
      </c>
      <c r="P95" s="6"/>
    </row>
    <row r="96" spans="1:16" ht="31.5" x14ac:dyDescent="0.25">
      <c r="A96" s="22"/>
      <c r="B96" s="30" t="s">
        <v>83</v>
      </c>
      <c r="C96" s="31">
        <v>951</v>
      </c>
      <c r="D96" s="32">
        <v>4</v>
      </c>
      <c r="E96" s="33">
        <v>9</v>
      </c>
      <c r="F96" s="32" t="s">
        <v>76</v>
      </c>
      <c r="G96" s="64">
        <v>3</v>
      </c>
      <c r="H96" s="31" t="s">
        <v>17</v>
      </c>
      <c r="I96" s="35">
        <v>60700</v>
      </c>
      <c r="J96" s="36"/>
      <c r="K96" s="37">
        <f t="shared" si="20"/>
        <v>3196500</v>
      </c>
      <c r="L96" s="37">
        <f t="shared" si="20"/>
        <v>3196500</v>
      </c>
      <c r="M96" s="37">
        <f t="shared" si="20"/>
        <v>3149178.12</v>
      </c>
      <c r="N96" s="38">
        <f t="shared" si="14"/>
        <v>98.519572031909902</v>
      </c>
      <c r="O96" s="38">
        <f t="shared" si="15"/>
        <v>98.519572031909902</v>
      </c>
      <c r="P96" s="6"/>
    </row>
    <row r="97" spans="1:16" ht="47.25" x14ac:dyDescent="0.25">
      <c r="A97" s="22"/>
      <c r="B97" s="30" t="s">
        <v>23</v>
      </c>
      <c r="C97" s="31">
        <v>951</v>
      </c>
      <c r="D97" s="32">
        <v>4</v>
      </c>
      <c r="E97" s="33">
        <v>9</v>
      </c>
      <c r="F97" s="32" t="s">
        <v>76</v>
      </c>
      <c r="G97" s="64">
        <v>3</v>
      </c>
      <c r="H97" s="31" t="s">
        <v>17</v>
      </c>
      <c r="I97" s="35">
        <v>60700</v>
      </c>
      <c r="J97" s="36">
        <v>240</v>
      </c>
      <c r="K97" s="37">
        <v>3196500</v>
      </c>
      <c r="L97" s="37">
        <v>3196500</v>
      </c>
      <c r="M97" s="37">
        <v>3149178.12</v>
      </c>
      <c r="N97" s="38">
        <f t="shared" si="14"/>
        <v>98.519572031909902</v>
      </c>
      <c r="O97" s="38">
        <f t="shared" si="15"/>
        <v>98.519572031909902</v>
      </c>
      <c r="P97" s="6"/>
    </row>
    <row r="98" spans="1:16" ht="30" customHeight="1" x14ac:dyDescent="0.25">
      <c r="A98" s="22"/>
      <c r="B98" s="30" t="s">
        <v>84</v>
      </c>
      <c r="C98" s="31">
        <v>951</v>
      </c>
      <c r="D98" s="32">
        <v>4</v>
      </c>
      <c r="E98" s="33">
        <v>9</v>
      </c>
      <c r="F98" s="32" t="s">
        <v>76</v>
      </c>
      <c r="G98" s="34">
        <v>4</v>
      </c>
      <c r="H98" s="34"/>
      <c r="I98" s="35"/>
      <c r="J98" s="36"/>
      <c r="K98" s="37">
        <f>K99+K122</f>
        <v>214369491.80000001</v>
      </c>
      <c r="L98" s="37">
        <f t="shared" ref="L98:M98" si="21">L99+L122</f>
        <v>214369491.80000001</v>
      </c>
      <c r="M98" s="37">
        <f t="shared" si="21"/>
        <v>165371832.25999999</v>
      </c>
      <c r="N98" s="38">
        <f t="shared" si="14"/>
        <v>77.143361618959617</v>
      </c>
      <c r="O98" s="38">
        <f t="shared" si="15"/>
        <v>77.143361618959617</v>
      </c>
      <c r="P98" s="6"/>
    </row>
    <row r="99" spans="1:16" ht="31.5" x14ac:dyDescent="0.25">
      <c r="A99" s="22"/>
      <c r="B99" s="30" t="s">
        <v>85</v>
      </c>
      <c r="C99" s="31">
        <v>951</v>
      </c>
      <c r="D99" s="32">
        <v>4</v>
      </c>
      <c r="E99" s="33">
        <v>9</v>
      </c>
      <c r="F99" s="32" t="s">
        <v>76</v>
      </c>
      <c r="G99" s="34">
        <v>4</v>
      </c>
      <c r="H99" s="31" t="s">
        <v>17</v>
      </c>
      <c r="I99" s="35"/>
      <c r="J99" s="36"/>
      <c r="K99" s="37">
        <f>K106+K112+K114+K116+K118+K120</f>
        <v>205360385.80000001</v>
      </c>
      <c r="L99" s="37">
        <f t="shared" ref="L99:M99" si="22">L106+L112+L114+L116+L118+L120</f>
        <v>205360385.80000001</v>
      </c>
      <c r="M99" s="37">
        <f t="shared" si="22"/>
        <v>158221935.82999998</v>
      </c>
      <c r="N99" s="38">
        <f t="shared" si="14"/>
        <v>77.045986845823293</v>
      </c>
      <c r="O99" s="38">
        <f t="shared" si="15"/>
        <v>77.045986845823293</v>
      </c>
      <c r="P99" s="6"/>
    </row>
    <row r="100" spans="1:16" ht="31.5" hidden="1" x14ac:dyDescent="0.25">
      <c r="A100" s="22"/>
      <c r="B100" s="30" t="s">
        <v>86</v>
      </c>
      <c r="C100" s="31">
        <v>951</v>
      </c>
      <c r="D100" s="32">
        <v>4</v>
      </c>
      <c r="E100" s="33">
        <v>9</v>
      </c>
      <c r="F100" s="32" t="s">
        <v>76</v>
      </c>
      <c r="G100" s="34">
        <v>4</v>
      </c>
      <c r="H100" s="31" t="s">
        <v>17</v>
      </c>
      <c r="I100" s="35" t="s">
        <v>87</v>
      </c>
      <c r="J100" s="36"/>
      <c r="K100" s="37"/>
      <c r="L100" s="37"/>
      <c r="M100" s="37"/>
      <c r="N100" s="38" t="e">
        <f t="shared" si="14"/>
        <v>#DIV/0!</v>
      </c>
      <c r="O100" s="38" t="e">
        <f t="shared" si="15"/>
        <v>#DIV/0!</v>
      </c>
      <c r="P100" s="6"/>
    </row>
    <row r="101" spans="1:16" ht="47.25" hidden="1" x14ac:dyDescent="0.25">
      <c r="A101" s="22"/>
      <c r="B101" s="30" t="s">
        <v>23</v>
      </c>
      <c r="C101" s="31">
        <v>951</v>
      </c>
      <c r="D101" s="32">
        <v>4</v>
      </c>
      <c r="E101" s="33">
        <v>9</v>
      </c>
      <c r="F101" s="32" t="s">
        <v>76</v>
      </c>
      <c r="G101" s="34">
        <v>4</v>
      </c>
      <c r="H101" s="31" t="s">
        <v>17</v>
      </c>
      <c r="I101" s="35" t="s">
        <v>87</v>
      </c>
      <c r="J101" s="36" t="s">
        <v>24</v>
      </c>
      <c r="K101" s="37"/>
      <c r="L101" s="37"/>
      <c r="M101" s="37"/>
      <c r="N101" s="38" t="e">
        <f t="shared" si="14"/>
        <v>#DIV/0!</v>
      </c>
      <c r="O101" s="38" t="e">
        <f t="shared" si="15"/>
        <v>#DIV/0!</v>
      </c>
      <c r="P101" s="6"/>
    </row>
    <row r="102" spans="1:16" ht="31.5" hidden="1" x14ac:dyDescent="0.25">
      <c r="A102" s="22"/>
      <c r="B102" s="30" t="s">
        <v>88</v>
      </c>
      <c r="C102" s="31">
        <v>951</v>
      </c>
      <c r="D102" s="32">
        <v>4</v>
      </c>
      <c r="E102" s="33">
        <v>9</v>
      </c>
      <c r="F102" s="32" t="s">
        <v>76</v>
      </c>
      <c r="G102" s="34">
        <v>4</v>
      </c>
      <c r="H102" s="31" t="s">
        <v>17</v>
      </c>
      <c r="I102" s="35" t="s">
        <v>89</v>
      </c>
      <c r="J102" s="36"/>
      <c r="K102" s="37"/>
      <c r="L102" s="37"/>
      <c r="M102" s="37"/>
      <c r="N102" s="38" t="e">
        <f t="shared" si="14"/>
        <v>#DIV/0!</v>
      </c>
      <c r="O102" s="38" t="e">
        <f t="shared" si="15"/>
        <v>#DIV/0!</v>
      </c>
      <c r="P102" s="6"/>
    </row>
    <row r="103" spans="1:16" ht="47.25" hidden="1" x14ac:dyDescent="0.25">
      <c r="A103" s="22"/>
      <c r="B103" s="30" t="s">
        <v>23</v>
      </c>
      <c r="C103" s="31">
        <v>951</v>
      </c>
      <c r="D103" s="32">
        <v>4</v>
      </c>
      <c r="E103" s="33">
        <v>9</v>
      </c>
      <c r="F103" s="32" t="s">
        <v>76</v>
      </c>
      <c r="G103" s="34">
        <v>4</v>
      </c>
      <c r="H103" s="31" t="s">
        <v>17</v>
      </c>
      <c r="I103" s="35" t="s">
        <v>89</v>
      </c>
      <c r="J103" s="36" t="s">
        <v>24</v>
      </c>
      <c r="K103" s="37"/>
      <c r="L103" s="37"/>
      <c r="M103" s="37"/>
      <c r="N103" s="38" t="e">
        <f t="shared" si="14"/>
        <v>#DIV/0!</v>
      </c>
      <c r="O103" s="38" t="e">
        <f t="shared" si="15"/>
        <v>#DIV/0!</v>
      </c>
      <c r="P103" s="6"/>
    </row>
    <row r="104" spans="1:16" ht="31.5" hidden="1" x14ac:dyDescent="0.25">
      <c r="A104" s="22"/>
      <c r="B104" s="30" t="s">
        <v>90</v>
      </c>
      <c r="C104" s="31">
        <v>951</v>
      </c>
      <c r="D104" s="32">
        <v>4</v>
      </c>
      <c r="E104" s="33">
        <v>9</v>
      </c>
      <c r="F104" s="32" t="s">
        <v>76</v>
      </c>
      <c r="G104" s="34">
        <v>4</v>
      </c>
      <c r="H104" s="31" t="s">
        <v>17</v>
      </c>
      <c r="I104" s="35" t="s">
        <v>91</v>
      </c>
      <c r="J104" s="36"/>
      <c r="K104" s="37"/>
      <c r="L104" s="37"/>
      <c r="M104" s="37"/>
      <c r="N104" s="38" t="e">
        <f t="shared" si="14"/>
        <v>#DIV/0!</v>
      </c>
      <c r="O104" s="38" t="e">
        <f t="shared" si="15"/>
        <v>#DIV/0!</v>
      </c>
      <c r="P104" s="6"/>
    </row>
    <row r="105" spans="1:16" ht="47.25" hidden="1" x14ac:dyDescent="0.25">
      <c r="A105" s="22"/>
      <c r="B105" s="30" t="s">
        <v>23</v>
      </c>
      <c r="C105" s="31">
        <v>951</v>
      </c>
      <c r="D105" s="32">
        <v>4</v>
      </c>
      <c r="E105" s="33">
        <v>9</v>
      </c>
      <c r="F105" s="32" t="s">
        <v>76</v>
      </c>
      <c r="G105" s="34">
        <v>4</v>
      </c>
      <c r="H105" s="31" t="s">
        <v>17</v>
      </c>
      <c r="I105" s="35" t="s">
        <v>91</v>
      </c>
      <c r="J105" s="36">
        <v>240</v>
      </c>
      <c r="K105" s="37"/>
      <c r="L105" s="37"/>
      <c r="M105" s="37"/>
      <c r="N105" s="38" t="e">
        <f t="shared" si="14"/>
        <v>#DIV/0!</v>
      </c>
      <c r="O105" s="38" t="e">
        <f t="shared" si="15"/>
        <v>#DIV/0!</v>
      </c>
      <c r="P105" s="6"/>
    </row>
    <row r="106" spans="1:16" ht="31.5" x14ac:dyDescent="0.25">
      <c r="A106" s="22"/>
      <c r="B106" s="30" t="s">
        <v>86</v>
      </c>
      <c r="C106" s="31">
        <v>951</v>
      </c>
      <c r="D106" s="32">
        <v>4</v>
      </c>
      <c r="E106" s="33">
        <v>9</v>
      </c>
      <c r="F106" s="32" t="s">
        <v>76</v>
      </c>
      <c r="G106" s="34">
        <v>4</v>
      </c>
      <c r="H106" s="31" t="s">
        <v>17</v>
      </c>
      <c r="I106" s="35">
        <v>60520</v>
      </c>
      <c r="J106" s="36"/>
      <c r="K106" s="37">
        <f>K107</f>
        <v>59173000</v>
      </c>
      <c r="L106" s="37">
        <f>L107</f>
        <v>59173000</v>
      </c>
      <c r="M106" s="37">
        <f>M107</f>
        <v>58610995.43</v>
      </c>
      <c r="N106" s="38">
        <f t="shared" si="14"/>
        <v>99.050234786135576</v>
      </c>
      <c r="O106" s="38">
        <f t="shared" si="15"/>
        <v>99.050234786135576</v>
      </c>
      <c r="P106" s="6"/>
    </row>
    <row r="107" spans="1:16" ht="47.25" x14ac:dyDescent="0.25">
      <c r="A107" s="22"/>
      <c r="B107" s="30" t="s">
        <v>23</v>
      </c>
      <c r="C107" s="31">
        <v>951</v>
      </c>
      <c r="D107" s="32">
        <v>4</v>
      </c>
      <c r="E107" s="33">
        <v>9</v>
      </c>
      <c r="F107" s="32" t="s">
        <v>76</v>
      </c>
      <c r="G107" s="34">
        <v>4</v>
      </c>
      <c r="H107" s="31" t="s">
        <v>17</v>
      </c>
      <c r="I107" s="35">
        <v>60520</v>
      </c>
      <c r="J107" s="36" t="s">
        <v>24</v>
      </c>
      <c r="K107" s="37">
        <v>59173000</v>
      </c>
      <c r="L107" s="37">
        <v>59173000</v>
      </c>
      <c r="M107" s="37">
        <v>58610995.43</v>
      </c>
      <c r="N107" s="38">
        <f t="shared" si="14"/>
        <v>99.050234786135576</v>
      </c>
      <c r="O107" s="38">
        <f t="shared" si="15"/>
        <v>99.050234786135576</v>
      </c>
      <c r="P107" s="6"/>
    </row>
    <row r="108" spans="1:16" ht="15.75" hidden="1" x14ac:dyDescent="0.25">
      <c r="A108" s="22"/>
      <c r="B108" s="30" t="s">
        <v>92</v>
      </c>
      <c r="C108" s="31">
        <v>951</v>
      </c>
      <c r="D108" s="32">
        <v>4</v>
      </c>
      <c r="E108" s="33">
        <v>9</v>
      </c>
      <c r="F108" s="32" t="s">
        <v>76</v>
      </c>
      <c r="G108" s="34">
        <v>4</v>
      </c>
      <c r="H108" s="31" t="s">
        <v>17</v>
      </c>
      <c r="I108" s="35">
        <v>60530</v>
      </c>
      <c r="J108" s="36"/>
      <c r="K108" s="37"/>
      <c r="L108" s="37"/>
      <c r="M108" s="37"/>
      <c r="N108" s="38" t="e">
        <f t="shared" ref="N108:N154" si="23">M108/K108*100</f>
        <v>#DIV/0!</v>
      </c>
      <c r="O108" s="38" t="e">
        <f t="shared" si="15"/>
        <v>#DIV/0!</v>
      </c>
      <c r="P108" s="6"/>
    </row>
    <row r="109" spans="1:16" ht="47.25" hidden="1" x14ac:dyDescent="0.25">
      <c r="A109" s="22"/>
      <c r="B109" s="30" t="s">
        <v>23</v>
      </c>
      <c r="C109" s="31">
        <v>951</v>
      </c>
      <c r="D109" s="32">
        <v>4</v>
      </c>
      <c r="E109" s="33">
        <v>9</v>
      </c>
      <c r="F109" s="32" t="s">
        <v>76</v>
      </c>
      <c r="G109" s="34">
        <v>4</v>
      </c>
      <c r="H109" s="31" t="s">
        <v>17</v>
      </c>
      <c r="I109" s="35">
        <v>60530</v>
      </c>
      <c r="J109" s="36" t="s">
        <v>24</v>
      </c>
      <c r="K109" s="37"/>
      <c r="L109" s="37"/>
      <c r="M109" s="37"/>
      <c r="N109" s="38" t="e">
        <f t="shared" si="23"/>
        <v>#DIV/0!</v>
      </c>
      <c r="O109" s="38" t="e">
        <f t="shared" si="15"/>
        <v>#DIV/0!</v>
      </c>
      <c r="P109" s="6"/>
    </row>
    <row r="110" spans="1:16" ht="31.5" hidden="1" x14ac:dyDescent="0.25">
      <c r="A110" s="22"/>
      <c r="B110" s="30" t="s">
        <v>88</v>
      </c>
      <c r="C110" s="31">
        <v>951</v>
      </c>
      <c r="D110" s="32">
        <v>4</v>
      </c>
      <c r="E110" s="33">
        <v>9</v>
      </c>
      <c r="F110" s="32" t="s">
        <v>76</v>
      </c>
      <c r="G110" s="34">
        <v>4</v>
      </c>
      <c r="H110" s="31" t="s">
        <v>17</v>
      </c>
      <c r="I110" s="35">
        <v>60540</v>
      </c>
      <c r="J110" s="36"/>
      <c r="K110" s="37"/>
      <c r="L110" s="37"/>
      <c r="M110" s="37">
        <f>M111</f>
        <v>0</v>
      </c>
      <c r="N110" s="38" t="e">
        <f t="shared" si="23"/>
        <v>#DIV/0!</v>
      </c>
      <c r="O110" s="38" t="e">
        <f t="shared" si="15"/>
        <v>#DIV/0!</v>
      </c>
      <c r="P110" s="6"/>
    </row>
    <row r="111" spans="1:16" ht="47.25" hidden="1" x14ac:dyDescent="0.25">
      <c r="A111" s="22"/>
      <c r="B111" s="30" t="s">
        <v>23</v>
      </c>
      <c r="C111" s="31">
        <v>951</v>
      </c>
      <c r="D111" s="32">
        <v>4</v>
      </c>
      <c r="E111" s="33">
        <v>9</v>
      </c>
      <c r="F111" s="32" t="s">
        <v>76</v>
      </c>
      <c r="G111" s="34">
        <v>4</v>
      </c>
      <c r="H111" s="31" t="s">
        <v>17</v>
      </c>
      <c r="I111" s="35">
        <v>60540</v>
      </c>
      <c r="J111" s="36" t="s">
        <v>24</v>
      </c>
      <c r="K111" s="37"/>
      <c r="L111" s="37"/>
      <c r="M111" s="37">
        <v>0</v>
      </c>
      <c r="N111" s="38" t="e">
        <f t="shared" si="23"/>
        <v>#DIV/0!</v>
      </c>
      <c r="O111" s="38" t="e">
        <f t="shared" si="15"/>
        <v>#DIV/0!</v>
      </c>
      <c r="P111" s="6"/>
    </row>
    <row r="112" spans="1:16" ht="31.5" x14ac:dyDescent="0.25">
      <c r="A112" s="22"/>
      <c r="B112" s="30" t="s">
        <v>93</v>
      </c>
      <c r="C112" s="31">
        <v>951</v>
      </c>
      <c r="D112" s="32">
        <v>4</v>
      </c>
      <c r="E112" s="33">
        <v>9</v>
      </c>
      <c r="F112" s="32" t="s">
        <v>76</v>
      </c>
      <c r="G112" s="34">
        <v>4</v>
      </c>
      <c r="H112" s="31" t="s">
        <v>17</v>
      </c>
      <c r="I112" s="35">
        <v>60560</v>
      </c>
      <c r="J112" s="36"/>
      <c r="K112" s="37">
        <f>K113</f>
        <v>13405897.16</v>
      </c>
      <c r="L112" s="37">
        <f>L113</f>
        <v>13405897.16</v>
      </c>
      <c r="M112" s="37">
        <f>M113</f>
        <v>967654.8</v>
      </c>
      <c r="N112" s="38">
        <f t="shared" si="23"/>
        <v>7.2181278764934227</v>
      </c>
      <c r="O112" s="38">
        <f t="shared" si="15"/>
        <v>7.2181278764934227</v>
      </c>
      <c r="P112" s="6"/>
    </row>
    <row r="113" spans="1:16" ht="47.25" x14ac:dyDescent="0.25">
      <c r="A113" s="22"/>
      <c r="B113" s="30" t="s">
        <v>23</v>
      </c>
      <c r="C113" s="31">
        <v>951</v>
      </c>
      <c r="D113" s="32">
        <v>4</v>
      </c>
      <c r="E113" s="33">
        <v>9</v>
      </c>
      <c r="F113" s="32" t="s">
        <v>76</v>
      </c>
      <c r="G113" s="34">
        <v>4</v>
      </c>
      <c r="H113" s="31" t="s">
        <v>17</v>
      </c>
      <c r="I113" s="35">
        <v>60560</v>
      </c>
      <c r="J113" s="36">
        <v>240</v>
      </c>
      <c r="K113" s="37">
        <v>13405897.16</v>
      </c>
      <c r="L113" s="37">
        <v>13405897.16</v>
      </c>
      <c r="M113" s="37">
        <v>967654.8</v>
      </c>
      <c r="N113" s="38">
        <f t="shared" si="23"/>
        <v>7.2181278764934227</v>
      </c>
      <c r="O113" s="38">
        <f t="shared" si="15"/>
        <v>7.2181278764934227</v>
      </c>
      <c r="P113" s="6"/>
    </row>
    <row r="114" spans="1:16" ht="36.6" customHeight="1" x14ac:dyDescent="0.25">
      <c r="A114" s="22"/>
      <c r="B114" s="30" t="s">
        <v>88</v>
      </c>
      <c r="C114" s="31" t="s">
        <v>59</v>
      </c>
      <c r="D114" s="32">
        <v>4</v>
      </c>
      <c r="E114" s="33">
        <v>9</v>
      </c>
      <c r="F114" s="32">
        <v>22</v>
      </c>
      <c r="G114" s="34">
        <v>4</v>
      </c>
      <c r="H114" s="31" t="s">
        <v>17</v>
      </c>
      <c r="I114" s="35">
        <v>61480</v>
      </c>
      <c r="J114" s="36"/>
      <c r="K114" s="37">
        <f>K115</f>
        <v>676848.64000000001</v>
      </c>
      <c r="L114" s="37">
        <f>L115</f>
        <v>676848.64000000001</v>
      </c>
      <c r="M114" s="37">
        <v>0</v>
      </c>
      <c r="N114" s="38"/>
      <c r="O114" s="38"/>
      <c r="P114" s="6"/>
    </row>
    <row r="115" spans="1:16" ht="47.25" x14ac:dyDescent="0.25">
      <c r="A115" s="22"/>
      <c r="B115" s="30" t="s">
        <v>23</v>
      </c>
      <c r="C115" s="31" t="s">
        <v>59</v>
      </c>
      <c r="D115" s="32">
        <v>4</v>
      </c>
      <c r="E115" s="33">
        <v>9</v>
      </c>
      <c r="F115" s="32">
        <v>22</v>
      </c>
      <c r="G115" s="34">
        <v>4</v>
      </c>
      <c r="H115" s="31" t="s">
        <v>17</v>
      </c>
      <c r="I115" s="35">
        <v>61480</v>
      </c>
      <c r="J115" s="36">
        <v>240</v>
      </c>
      <c r="K115" s="37">
        <v>676848.64000000001</v>
      </c>
      <c r="L115" s="37">
        <v>676848.64000000001</v>
      </c>
      <c r="M115" s="37">
        <v>0</v>
      </c>
      <c r="N115" s="38"/>
      <c r="O115" s="38"/>
      <c r="P115" s="6"/>
    </row>
    <row r="116" spans="1:16" ht="31.5" x14ac:dyDescent="0.25">
      <c r="A116" s="22"/>
      <c r="B116" s="30" t="s">
        <v>86</v>
      </c>
      <c r="C116" s="31">
        <v>951</v>
      </c>
      <c r="D116" s="32">
        <v>4</v>
      </c>
      <c r="E116" s="33">
        <v>9</v>
      </c>
      <c r="F116" s="32" t="s">
        <v>76</v>
      </c>
      <c r="G116" s="34">
        <v>4</v>
      </c>
      <c r="H116" s="31" t="s">
        <v>17</v>
      </c>
      <c r="I116" s="35">
        <v>71450</v>
      </c>
      <c r="J116" s="36"/>
      <c r="K116" s="37">
        <f>K117</f>
        <v>40207640</v>
      </c>
      <c r="L116" s="37">
        <f>L117</f>
        <v>40207640</v>
      </c>
      <c r="M116" s="37">
        <f>M117</f>
        <v>40207640</v>
      </c>
      <c r="N116" s="38">
        <f t="shared" si="23"/>
        <v>100</v>
      </c>
      <c r="O116" s="38">
        <f t="shared" si="15"/>
        <v>100</v>
      </c>
      <c r="P116" s="6"/>
    </row>
    <row r="117" spans="1:16" ht="47.25" x14ac:dyDescent="0.25">
      <c r="A117" s="22"/>
      <c r="B117" s="30" t="s">
        <v>23</v>
      </c>
      <c r="C117" s="31">
        <v>951</v>
      </c>
      <c r="D117" s="32">
        <v>4</v>
      </c>
      <c r="E117" s="33">
        <v>9</v>
      </c>
      <c r="F117" s="32" t="s">
        <v>76</v>
      </c>
      <c r="G117" s="34">
        <v>4</v>
      </c>
      <c r="H117" s="31" t="s">
        <v>17</v>
      </c>
      <c r="I117" s="35">
        <v>71450</v>
      </c>
      <c r="J117" s="36" t="s">
        <v>24</v>
      </c>
      <c r="K117" s="37">
        <v>40207640</v>
      </c>
      <c r="L117" s="37">
        <v>40207640</v>
      </c>
      <c r="M117" s="37">
        <v>40207640</v>
      </c>
      <c r="N117" s="38">
        <f t="shared" si="23"/>
        <v>100</v>
      </c>
      <c r="O117" s="38">
        <f t="shared" si="15"/>
        <v>100</v>
      </c>
      <c r="P117" s="6"/>
    </row>
    <row r="118" spans="1:16" ht="36.75" customHeight="1" x14ac:dyDescent="0.25">
      <c r="A118" s="22"/>
      <c r="B118" s="30" t="s">
        <v>88</v>
      </c>
      <c r="C118" s="31">
        <v>951</v>
      </c>
      <c r="D118" s="32">
        <v>4</v>
      </c>
      <c r="E118" s="33">
        <v>9</v>
      </c>
      <c r="F118" s="32" t="s">
        <v>76</v>
      </c>
      <c r="G118" s="34">
        <v>4</v>
      </c>
      <c r="H118" s="31" t="s">
        <v>17</v>
      </c>
      <c r="I118" s="35">
        <v>71480</v>
      </c>
      <c r="J118" s="36"/>
      <c r="K118" s="37">
        <f>K119</f>
        <v>50000000</v>
      </c>
      <c r="L118" s="37">
        <f>L119</f>
        <v>50000000</v>
      </c>
      <c r="M118" s="37">
        <f>M119</f>
        <v>21390000</v>
      </c>
      <c r="N118" s="38">
        <f t="shared" si="23"/>
        <v>42.78</v>
      </c>
      <c r="O118" s="38">
        <f t="shared" si="15"/>
        <v>42.78</v>
      </c>
      <c r="P118" s="6"/>
    </row>
    <row r="119" spans="1:16" ht="47.25" x14ac:dyDescent="0.25">
      <c r="A119" s="22"/>
      <c r="B119" s="30" t="s">
        <v>23</v>
      </c>
      <c r="C119" s="31">
        <v>951</v>
      </c>
      <c r="D119" s="32">
        <v>4</v>
      </c>
      <c r="E119" s="33">
        <v>9</v>
      </c>
      <c r="F119" s="32" t="s">
        <v>76</v>
      </c>
      <c r="G119" s="34">
        <v>4</v>
      </c>
      <c r="H119" s="31" t="s">
        <v>17</v>
      </c>
      <c r="I119" s="35">
        <v>71480</v>
      </c>
      <c r="J119" s="36" t="s">
        <v>24</v>
      </c>
      <c r="K119" s="37">
        <v>50000000</v>
      </c>
      <c r="L119" s="37">
        <v>50000000</v>
      </c>
      <c r="M119" s="37">
        <v>21390000</v>
      </c>
      <c r="N119" s="38">
        <f t="shared" si="23"/>
        <v>42.78</v>
      </c>
      <c r="O119" s="38">
        <f t="shared" si="15"/>
        <v>42.78</v>
      </c>
      <c r="P119" s="6"/>
    </row>
    <row r="120" spans="1:16" ht="31.5" x14ac:dyDescent="0.25">
      <c r="A120" s="22"/>
      <c r="B120" s="30" t="s">
        <v>90</v>
      </c>
      <c r="C120" s="31">
        <v>951</v>
      </c>
      <c r="D120" s="32">
        <v>4</v>
      </c>
      <c r="E120" s="33">
        <v>9</v>
      </c>
      <c r="F120" s="32" t="s">
        <v>76</v>
      </c>
      <c r="G120" s="34">
        <v>4</v>
      </c>
      <c r="H120" s="31" t="s">
        <v>17</v>
      </c>
      <c r="I120" s="35">
        <v>71590</v>
      </c>
      <c r="J120" s="36"/>
      <c r="K120" s="37">
        <f>K121</f>
        <v>41897000</v>
      </c>
      <c r="L120" s="37">
        <f>L121</f>
        <v>41897000</v>
      </c>
      <c r="M120" s="37">
        <f>M121</f>
        <v>37045645.600000001</v>
      </c>
      <c r="N120" s="38">
        <f t="shared" si="23"/>
        <v>88.420759481585804</v>
      </c>
      <c r="O120" s="38">
        <f t="shared" si="15"/>
        <v>88.420759481585804</v>
      </c>
      <c r="P120" s="6"/>
    </row>
    <row r="121" spans="1:16" ht="47.25" x14ac:dyDescent="0.25">
      <c r="A121" s="22"/>
      <c r="B121" s="30" t="s">
        <v>23</v>
      </c>
      <c r="C121" s="31">
        <v>951</v>
      </c>
      <c r="D121" s="32">
        <v>4</v>
      </c>
      <c r="E121" s="33">
        <v>9</v>
      </c>
      <c r="F121" s="32" t="s">
        <v>76</v>
      </c>
      <c r="G121" s="34">
        <v>4</v>
      </c>
      <c r="H121" s="31" t="s">
        <v>17</v>
      </c>
      <c r="I121" s="35">
        <v>71590</v>
      </c>
      <c r="J121" s="36">
        <v>240</v>
      </c>
      <c r="K121" s="37">
        <v>41897000</v>
      </c>
      <c r="L121" s="37">
        <v>41897000</v>
      </c>
      <c r="M121" s="37">
        <v>37045645.600000001</v>
      </c>
      <c r="N121" s="38">
        <f t="shared" si="23"/>
        <v>88.420759481585804</v>
      </c>
      <c r="O121" s="38">
        <f t="shared" si="15"/>
        <v>88.420759481585804</v>
      </c>
      <c r="P121" s="6"/>
    </row>
    <row r="122" spans="1:16" ht="33" customHeight="1" x14ac:dyDescent="0.25">
      <c r="A122" s="22"/>
      <c r="B122" s="30" t="s">
        <v>85</v>
      </c>
      <c r="C122" s="65">
        <v>951</v>
      </c>
      <c r="D122" s="66">
        <v>4</v>
      </c>
      <c r="E122" s="66">
        <v>9</v>
      </c>
      <c r="F122" s="67" t="s">
        <v>76</v>
      </c>
      <c r="G122" s="68" t="s">
        <v>124</v>
      </c>
      <c r="H122" s="67" t="s">
        <v>48</v>
      </c>
      <c r="I122" s="69" t="s">
        <v>165</v>
      </c>
      <c r="J122" s="70" t="s">
        <v>165</v>
      </c>
      <c r="K122" s="71">
        <f>K123+K125+K127+K129+K131+K133</f>
        <v>9009106</v>
      </c>
      <c r="L122" s="71">
        <f t="shared" ref="L122:M122" si="24">L123+L125+L127+L129+L131+L133</f>
        <v>9009106</v>
      </c>
      <c r="M122" s="71">
        <f t="shared" si="24"/>
        <v>7149896.4299999997</v>
      </c>
      <c r="N122" s="38">
        <f t="shared" si="23"/>
        <v>79.362995950985592</v>
      </c>
      <c r="O122" s="38">
        <f t="shared" si="15"/>
        <v>79.362995950985592</v>
      </c>
      <c r="P122" s="6"/>
    </row>
    <row r="123" spans="1:16" ht="30.6" customHeight="1" x14ac:dyDescent="0.25">
      <c r="A123" s="22"/>
      <c r="B123" s="30" t="s">
        <v>93</v>
      </c>
      <c r="C123" s="65">
        <v>951</v>
      </c>
      <c r="D123" s="66">
        <v>4</v>
      </c>
      <c r="E123" s="66">
        <v>9</v>
      </c>
      <c r="F123" s="67" t="s">
        <v>76</v>
      </c>
      <c r="G123" s="68" t="s">
        <v>124</v>
      </c>
      <c r="H123" s="67" t="s">
        <v>48</v>
      </c>
      <c r="I123" s="69" t="s">
        <v>166</v>
      </c>
      <c r="J123" s="70" t="s">
        <v>165</v>
      </c>
      <c r="K123" s="71">
        <f>K124</f>
        <v>1106000</v>
      </c>
      <c r="L123" s="72">
        <v>1106000</v>
      </c>
      <c r="M123" s="37">
        <f>M124</f>
        <v>1103720.8</v>
      </c>
      <c r="N123" s="38">
        <f t="shared" si="23"/>
        <v>99.793924050632924</v>
      </c>
      <c r="O123" s="38">
        <f t="shared" si="15"/>
        <v>99.793924050632924</v>
      </c>
      <c r="P123" s="6"/>
    </row>
    <row r="124" spans="1:16" ht="30.6" customHeight="1" x14ac:dyDescent="0.25">
      <c r="A124" s="22"/>
      <c r="B124" s="30" t="s">
        <v>23</v>
      </c>
      <c r="C124" s="65">
        <v>951</v>
      </c>
      <c r="D124" s="66">
        <v>4</v>
      </c>
      <c r="E124" s="66">
        <v>9</v>
      </c>
      <c r="F124" s="67" t="s">
        <v>76</v>
      </c>
      <c r="G124" s="68" t="s">
        <v>124</v>
      </c>
      <c r="H124" s="67" t="s">
        <v>48</v>
      </c>
      <c r="I124" s="69" t="s">
        <v>166</v>
      </c>
      <c r="J124" s="70" t="s">
        <v>24</v>
      </c>
      <c r="K124" s="71">
        <v>1106000</v>
      </c>
      <c r="L124" s="72">
        <v>1106000</v>
      </c>
      <c r="M124" s="37">
        <v>1103720.8</v>
      </c>
      <c r="N124" s="38">
        <f t="shared" si="23"/>
        <v>99.793924050632924</v>
      </c>
      <c r="O124" s="38">
        <f t="shared" si="15"/>
        <v>99.793924050632924</v>
      </c>
      <c r="P124" s="6"/>
    </row>
    <row r="125" spans="1:16" ht="34.15" customHeight="1" x14ac:dyDescent="0.25">
      <c r="A125" s="22"/>
      <c r="B125" s="30" t="s">
        <v>88</v>
      </c>
      <c r="C125" s="65">
        <v>951</v>
      </c>
      <c r="D125" s="66">
        <v>4</v>
      </c>
      <c r="E125" s="66">
        <v>9</v>
      </c>
      <c r="F125" s="67" t="s">
        <v>76</v>
      </c>
      <c r="G125" s="68" t="s">
        <v>124</v>
      </c>
      <c r="H125" s="67" t="s">
        <v>48</v>
      </c>
      <c r="I125" s="69" t="s">
        <v>167</v>
      </c>
      <c r="J125" s="70" t="s">
        <v>165</v>
      </c>
      <c r="K125" s="71">
        <v>551000</v>
      </c>
      <c r="L125" s="72">
        <v>551000</v>
      </c>
      <c r="M125" s="37">
        <f>M126</f>
        <v>550944.1</v>
      </c>
      <c r="N125" s="38">
        <f t="shared" si="23"/>
        <v>99.989854809437389</v>
      </c>
      <c r="O125" s="38">
        <f t="shared" si="15"/>
        <v>99.989854809437389</v>
      </c>
      <c r="P125" s="6"/>
    </row>
    <row r="126" spans="1:16" ht="45.6" customHeight="1" x14ac:dyDescent="0.25">
      <c r="A126" s="22"/>
      <c r="B126" s="30" t="s">
        <v>23</v>
      </c>
      <c r="C126" s="65">
        <v>951</v>
      </c>
      <c r="D126" s="66">
        <v>4</v>
      </c>
      <c r="E126" s="66">
        <v>9</v>
      </c>
      <c r="F126" s="67" t="s">
        <v>76</v>
      </c>
      <c r="G126" s="68" t="s">
        <v>124</v>
      </c>
      <c r="H126" s="67" t="s">
        <v>48</v>
      </c>
      <c r="I126" s="69" t="s">
        <v>167</v>
      </c>
      <c r="J126" s="70" t="s">
        <v>24</v>
      </c>
      <c r="K126" s="71">
        <v>551000</v>
      </c>
      <c r="L126" s="72">
        <v>551000</v>
      </c>
      <c r="M126" s="37">
        <v>550944.1</v>
      </c>
      <c r="N126" s="38">
        <f t="shared" si="23"/>
        <v>99.989854809437389</v>
      </c>
      <c r="O126" s="38">
        <f t="shared" si="15"/>
        <v>99.989854809437389</v>
      </c>
      <c r="P126" s="6"/>
    </row>
    <row r="127" spans="1:16" ht="31.15" customHeight="1" x14ac:dyDescent="0.25">
      <c r="A127" s="22"/>
      <c r="B127" s="30" t="s">
        <v>90</v>
      </c>
      <c r="C127" s="65">
        <v>951</v>
      </c>
      <c r="D127" s="66">
        <v>4</v>
      </c>
      <c r="E127" s="66">
        <v>9</v>
      </c>
      <c r="F127" s="67" t="s">
        <v>76</v>
      </c>
      <c r="G127" s="68" t="s">
        <v>124</v>
      </c>
      <c r="H127" s="67" t="s">
        <v>48</v>
      </c>
      <c r="I127" s="69" t="s">
        <v>168</v>
      </c>
      <c r="J127" s="70" t="s">
        <v>165</v>
      </c>
      <c r="K127" s="71">
        <v>299000</v>
      </c>
      <c r="L127" s="72">
        <v>299000</v>
      </c>
      <c r="M127" s="37">
        <f>M128</f>
        <v>298781</v>
      </c>
      <c r="N127" s="38">
        <f t="shared" si="23"/>
        <v>99.926755852842803</v>
      </c>
      <c r="O127" s="38">
        <f t="shared" si="15"/>
        <v>99.926755852842803</v>
      </c>
      <c r="P127" s="6"/>
    </row>
    <row r="128" spans="1:16" ht="48" customHeight="1" x14ac:dyDescent="0.25">
      <c r="A128" s="22"/>
      <c r="B128" s="30" t="s">
        <v>23</v>
      </c>
      <c r="C128" s="65">
        <v>951</v>
      </c>
      <c r="D128" s="66">
        <v>4</v>
      </c>
      <c r="E128" s="66">
        <v>9</v>
      </c>
      <c r="F128" s="67" t="s">
        <v>76</v>
      </c>
      <c r="G128" s="68" t="s">
        <v>124</v>
      </c>
      <c r="H128" s="67" t="s">
        <v>48</v>
      </c>
      <c r="I128" s="69" t="s">
        <v>168</v>
      </c>
      <c r="J128" s="70" t="s">
        <v>24</v>
      </c>
      <c r="K128" s="71">
        <v>299000</v>
      </c>
      <c r="L128" s="72">
        <v>299000</v>
      </c>
      <c r="M128" s="37">
        <v>298781</v>
      </c>
      <c r="N128" s="38">
        <f t="shared" si="23"/>
        <v>99.926755852842803</v>
      </c>
      <c r="O128" s="38">
        <f t="shared" si="15"/>
        <v>99.926755852842803</v>
      </c>
      <c r="P128" s="6"/>
    </row>
    <row r="129" spans="1:16" ht="31.15" customHeight="1" x14ac:dyDescent="0.25">
      <c r="A129" s="22"/>
      <c r="B129" s="30" t="s">
        <v>86</v>
      </c>
      <c r="C129" s="65">
        <v>951</v>
      </c>
      <c r="D129" s="66">
        <v>4</v>
      </c>
      <c r="E129" s="66">
        <v>9</v>
      </c>
      <c r="F129" s="67" t="s">
        <v>76</v>
      </c>
      <c r="G129" s="68" t="s">
        <v>124</v>
      </c>
      <c r="H129" s="67" t="s">
        <v>48</v>
      </c>
      <c r="I129" s="69" t="s">
        <v>87</v>
      </c>
      <c r="J129" s="70" t="s">
        <v>165</v>
      </c>
      <c r="K129" s="71">
        <v>2216000</v>
      </c>
      <c r="L129" s="72">
        <v>2216000</v>
      </c>
      <c r="M129" s="37">
        <f>M130</f>
        <v>2089999.98</v>
      </c>
      <c r="N129" s="38">
        <f t="shared" si="23"/>
        <v>94.314078519855599</v>
      </c>
      <c r="O129" s="38">
        <f t="shared" si="15"/>
        <v>94.314078519855599</v>
      </c>
      <c r="P129" s="6"/>
    </row>
    <row r="130" spans="1:16" ht="50.45" customHeight="1" x14ac:dyDescent="0.25">
      <c r="A130" s="22"/>
      <c r="B130" s="30" t="s">
        <v>23</v>
      </c>
      <c r="C130" s="65">
        <v>951</v>
      </c>
      <c r="D130" s="66">
        <v>4</v>
      </c>
      <c r="E130" s="66">
        <v>9</v>
      </c>
      <c r="F130" s="67" t="s">
        <v>76</v>
      </c>
      <c r="G130" s="68" t="s">
        <v>124</v>
      </c>
      <c r="H130" s="67" t="s">
        <v>48</v>
      </c>
      <c r="I130" s="69" t="s">
        <v>87</v>
      </c>
      <c r="J130" s="70" t="s">
        <v>24</v>
      </c>
      <c r="K130" s="71">
        <v>2216000</v>
      </c>
      <c r="L130" s="72">
        <v>2216000</v>
      </c>
      <c r="M130" s="37">
        <v>2089999.98</v>
      </c>
      <c r="N130" s="38">
        <f t="shared" si="23"/>
        <v>94.314078519855599</v>
      </c>
      <c r="O130" s="38">
        <f t="shared" si="15"/>
        <v>94.314078519855599</v>
      </c>
      <c r="P130" s="6"/>
    </row>
    <row r="131" spans="1:16" ht="30.6" customHeight="1" x14ac:dyDescent="0.25">
      <c r="A131" s="22"/>
      <c r="B131" s="30" t="s">
        <v>88</v>
      </c>
      <c r="C131" s="65">
        <v>951</v>
      </c>
      <c r="D131" s="66">
        <v>4</v>
      </c>
      <c r="E131" s="66">
        <v>9</v>
      </c>
      <c r="F131" s="67" t="s">
        <v>76</v>
      </c>
      <c r="G131" s="68" t="s">
        <v>124</v>
      </c>
      <c r="H131" s="67" t="s">
        <v>48</v>
      </c>
      <c r="I131" s="69" t="s">
        <v>89</v>
      </c>
      <c r="J131" s="70" t="s">
        <v>165</v>
      </c>
      <c r="K131" s="71">
        <v>2632000</v>
      </c>
      <c r="L131" s="72">
        <v>2632000</v>
      </c>
      <c r="M131" s="37">
        <f>M132</f>
        <v>1134846.6200000001</v>
      </c>
      <c r="N131" s="38">
        <f t="shared" si="23"/>
        <v>43.117272796352587</v>
      </c>
      <c r="O131" s="38">
        <f t="shared" si="15"/>
        <v>43.117272796352587</v>
      </c>
      <c r="P131" s="6"/>
    </row>
    <row r="132" spans="1:16" ht="49.15" customHeight="1" x14ac:dyDescent="0.25">
      <c r="A132" s="22"/>
      <c r="B132" s="30" t="s">
        <v>23</v>
      </c>
      <c r="C132" s="65">
        <v>951</v>
      </c>
      <c r="D132" s="66">
        <v>4</v>
      </c>
      <c r="E132" s="66">
        <v>9</v>
      </c>
      <c r="F132" s="67" t="s">
        <v>76</v>
      </c>
      <c r="G132" s="68" t="s">
        <v>124</v>
      </c>
      <c r="H132" s="67" t="s">
        <v>48</v>
      </c>
      <c r="I132" s="69" t="s">
        <v>89</v>
      </c>
      <c r="J132" s="70" t="s">
        <v>24</v>
      </c>
      <c r="K132" s="71">
        <v>2632000</v>
      </c>
      <c r="L132" s="72">
        <v>2632000</v>
      </c>
      <c r="M132" s="37">
        <v>1134846.6200000001</v>
      </c>
      <c r="N132" s="38">
        <f t="shared" si="23"/>
        <v>43.117272796352587</v>
      </c>
      <c r="O132" s="38">
        <f t="shared" si="15"/>
        <v>43.117272796352587</v>
      </c>
      <c r="P132" s="6"/>
    </row>
    <row r="133" spans="1:16" ht="30" customHeight="1" x14ac:dyDescent="0.25">
      <c r="A133" s="22"/>
      <c r="B133" s="30" t="s">
        <v>90</v>
      </c>
      <c r="C133" s="65">
        <v>951</v>
      </c>
      <c r="D133" s="66">
        <v>4</v>
      </c>
      <c r="E133" s="66">
        <v>9</v>
      </c>
      <c r="F133" s="67" t="s">
        <v>76</v>
      </c>
      <c r="G133" s="68" t="s">
        <v>124</v>
      </c>
      <c r="H133" s="67" t="s">
        <v>48</v>
      </c>
      <c r="I133" s="69" t="s">
        <v>91</v>
      </c>
      <c r="J133" s="70" t="s">
        <v>165</v>
      </c>
      <c r="K133" s="71">
        <v>2205106</v>
      </c>
      <c r="L133" s="72">
        <v>2205106</v>
      </c>
      <c r="M133" s="37">
        <f>M134</f>
        <v>1971603.93</v>
      </c>
      <c r="N133" s="38">
        <f t="shared" si="23"/>
        <v>89.410846009216783</v>
      </c>
      <c r="O133" s="38">
        <f t="shared" si="15"/>
        <v>89.410846009216783</v>
      </c>
      <c r="P133" s="6"/>
    </row>
    <row r="134" spans="1:16" ht="48.6" customHeight="1" x14ac:dyDescent="0.25">
      <c r="A134" s="22"/>
      <c r="B134" s="30" t="s">
        <v>23</v>
      </c>
      <c r="C134" s="65">
        <v>951</v>
      </c>
      <c r="D134" s="66">
        <v>4</v>
      </c>
      <c r="E134" s="66">
        <v>9</v>
      </c>
      <c r="F134" s="67" t="s">
        <v>76</v>
      </c>
      <c r="G134" s="68" t="s">
        <v>124</v>
      </c>
      <c r="H134" s="67" t="s">
        <v>48</v>
      </c>
      <c r="I134" s="69" t="s">
        <v>91</v>
      </c>
      <c r="J134" s="70" t="s">
        <v>24</v>
      </c>
      <c r="K134" s="71">
        <v>2205106</v>
      </c>
      <c r="L134" s="72">
        <f>K134</f>
        <v>2205106</v>
      </c>
      <c r="M134" s="37">
        <v>1971603.93</v>
      </c>
      <c r="N134" s="38">
        <f t="shared" si="23"/>
        <v>89.410846009216783</v>
      </c>
      <c r="O134" s="38">
        <f t="shared" si="15"/>
        <v>89.410846009216783</v>
      </c>
      <c r="P134" s="6"/>
    </row>
    <row r="135" spans="1:16" ht="31.5" x14ac:dyDescent="0.25">
      <c r="A135" s="22"/>
      <c r="B135" s="23" t="s">
        <v>94</v>
      </c>
      <c r="C135" s="18" t="s">
        <v>59</v>
      </c>
      <c r="D135" s="24">
        <v>4</v>
      </c>
      <c r="E135" s="25">
        <v>12</v>
      </c>
      <c r="F135" s="24"/>
      <c r="G135" s="26"/>
      <c r="H135" s="18"/>
      <c r="I135" s="27"/>
      <c r="J135" s="28"/>
      <c r="K135" s="29">
        <f t="shared" ref="K135:M138" si="25">K136</f>
        <v>38000</v>
      </c>
      <c r="L135" s="29">
        <f t="shared" si="25"/>
        <v>38000</v>
      </c>
      <c r="M135" s="29">
        <f t="shared" si="25"/>
        <v>37540</v>
      </c>
      <c r="N135" s="21">
        <f t="shared" si="23"/>
        <v>98.78947368421052</v>
      </c>
      <c r="O135" s="21">
        <f t="shared" si="15"/>
        <v>98.78947368421052</v>
      </c>
      <c r="P135" s="6"/>
    </row>
    <row r="136" spans="1:16" ht="47.25" x14ac:dyDescent="0.25">
      <c r="A136" s="22"/>
      <c r="B136" s="30" t="s">
        <v>95</v>
      </c>
      <c r="C136" s="31" t="s">
        <v>59</v>
      </c>
      <c r="D136" s="32">
        <v>4</v>
      </c>
      <c r="E136" s="33">
        <v>12</v>
      </c>
      <c r="F136" s="32">
        <v>25</v>
      </c>
      <c r="G136" s="34"/>
      <c r="H136" s="31"/>
      <c r="I136" s="35"/>
      <c r="J136" s="36"/>
      <c r="K136" s="37">
        <f t="shared" si="25"/>
        <v>38000</v>
      </c>
      <c r="L136" s="37">
        <f t="shared" si="25"/>
        <v>38000</v>
      </c>
      <c r="M136" s="37">
        <f t="shared" si="25"/>
        <v>37540</v>
      </c>
      <c r="N136" s="38">
        <f t="shared" si="23"/>
        <v>98.78947368421052</v>
      </c>
      <c r="O136" s="38">
        <f t="shared" si="15"/>
        <v>98.78947368421052</v>
      </c>
      <c r="P136" s="6"/>
    </row>
    <row r="137" spans="1:16" ht="31.5" x14ac:dyDescent="0.25">
      <c r="A137" s="22"/>
      <c r="B137" s="30" t="s">
        <v>96</v>
      </c>
      <c r="C137" s="31" t="s">
        <v>59</v>
      </c>
      <c r="D137" s="32">
        <v>4</v>
      </c>
      <c r="E137" s="33">
        <v>12</v>
      </c>
      <c r="F137" s="32">
        <v>25</v>
      </c>
      <c r="G137" s="34">
        <v>0</v>
      </c>
      <c r="H137" s="31" t="s">
        <v>17</v>
      </c>
      <c r="I137" s="35"/>
      <c r="J137" s="36"/>
      <c r="K137" s="37">
        <f t="shared" si="25"/>
        <v>38000</v>
      </c>
      <c r="L137" s="37">
        <f t="shared" si="25"/>
        <v>38000</v>
      </c>
      <c r="M137" s="37">
        <f t="shared" si="25"/>
        <v>37540</v>
      </c>
      <c r="N137" s="38">
        <f t="shared" si="23"/>
        <v>98.78947368421052</v>
      </c>
      <c r="O137" s="38">
        <f t="shared" si="15"/>
        <v>98.78947368421052</v>
      </c>
      <c r="P137" s="6"/>
    </row>
    <row r="138" spans="1:16" ht="31.5" x14ac:dyDescent="0.25">
      <c r="A138" s="22"/>
      <c r="B138" s="30" t="s">
        <v>97</v>
      </c>
      <c r="C138" s="31" t="s">
        <v>59</v>
      </c>
      <c r="D138" s="32">
        <v>4</v>
      </c>
      <c r="E138" s="33">
        <v>12</v>
      </c>
      <c r="F138" s="32">
        <v>25</v>
      </c>
      <c r="G138" s="34">
        <v>0</v>
      </c>
      <c r="H138" s="31" t="s">
        <v>17</v>
      </c>
      <c r="I138" s="35">
        <v>61810</v>
      </c>
      <c r="J138" s="36"/>
      <c r="K138" s="37">
        <f t="shared" si="25"/>
        <v>38000</v>
      </c>
      <c r="L138" s="37">
        <f t="shared" si="25"/>
        <v>38000</v>
      </c>
      <c r="M138" s="37">
        <f t="shared" si="25"/>
        <v>37540</v>
      </c>
      <c r="N138" s="38">
        <f t="shared" si="23"/>
        <v>98.78947368421052</v>
      </c>
      <c r="O138" s="38">
        <f t="shared" si="15"/>
        <v>98.78947368421052</v>
      </c>
      <c r="P138" s="6"/>
    </row>
    <row r="139" spans="1:16" ht="47.25" x14ac:dyDescent="0.25">
      <c r="A139" s="22"/>
      <c r="B139" s="30" t="s">
        <v>23</v>
      </c>
      <c r="C139" s="31" t="s">
        <v>59</v>
      </c>
      <c r="D139" s="32">
        <v>4</v>
      </c>
      <c r="E139" s="33">
        <v>12</v>
      </c>
      <c r="F139" s="32">
        <v>25</v>
      </c>
      <c r="G139" s="34">
        <v>0</v>
      </c>
      <c r="H139" s="31" t="s">
        <v>17</v>
      </c>
      <c r="I139" s="35">
        <v>61810</v>
      </c>
      <c r="J139" s="36">
        <v>240</v>
      </c>
      <c r="K139" s="37">
        <v>38000</v>
      </c>
      <c r="L139" s="37">
        <v>38000</v>
      </c>
      <c r="M139" s="37">
        <v>37540</v>
      </c>
      <c r="N139" s="38">
        <f t="shared" si="23"/>
        <v>98.78947368421052</v>
      </c>
      <c r="O139" s="38">
        <f t="shared" si="15"/>
        <v>98.78947368421052</v>
      </c>
      <c r="P139" s="6"/>
    </row>
    <row r="140" spans="1:16" ht="15.75" x14ac:dyDescent="0.25">
      <c r="A140" s="22"/>
      <c r="B140" s="23" t="s">
        <v>98</v>
      </c>
      <c r="C140" s="18">
        <v>951</v>
      </c>
      <c r="D140" s="24">
        <v>5</v>
      </c>
      <c r="E140" s="25">
        <v>0</v>
      </c>
      <c r="F140" s="24"/>
      <c r="G140" s="24"/>
      <c r="H140" s="26"/>
      <c r="I140" s="27"/>
      <c r="J140" s="28">
        <v>0</v>
      </c>
      <c r="K140" s="29">
        <f>K141+K171+K180</f>
        <v>462012978.13</v>
      </c>
      <c r="L140" s="29">
        <f>L141+L171+L180</f>
        <v>462012978.13</v>
      </c>
      <c r="M140" s="29">
        <f>M141+M171+M180</f>
        <v>403659446.00999999</v>
      </c>
      <c r="N140" s="21">
        <f t="shared" si="23"/>
        <v>87.369720141588616</v>
      </c>
      <c r="O140" s="21">
        <f t="shared" si="15"/>
        <v>87.369720141588616</v>
      </c>
      <c r="P140" s="6"/>
    </row>
    <row r="141" spans="1:16" ht="15.75" x14ac:dyDescent="0.25">
      <c r="A141" s="22"/>
      <c r="B141" s="23" t="s">
        <v>99</v>
      </c>
      <c r="C141" s="18">
        <v>951</v>
      </c>
      <c r="D141" s="24">
        <v>5</v>
      </c>
      <c r="E141" s="25">
        <v>1</v>
      </c>
      <c r="F141" s="24"/>
      <c r="G141" s="24"/>
      <c r="H141" s="26"/>
      <c r="I141" s="27"/>
      <c r="J141" s="28">
        <v>0</v>
      </c>
      <c r="K141" s="29">
        <f>K142+K164</f>
        <v>209780353.11000001</v>
      </c>
      <c r="L141" s="29">
        <f t="shared" ref="L141:M141" si="26">L142+L164</f>
        <v>209780353.11000001</v>
      </c>
      <c r="M141" s="29">
        <f t="shared" si="26"/>
        <v>178097635.47999999</v>
      </c>
      <c r="N141" s="21">
        <f t="shared" si="23"/>
        <v>84.897195013592651</v>
      </c>
      <c r="O141" s="21">
        <f t="shared" si="15"/>
        <v>84.897195013592651</v>
      </c>
      <c r="P141" s="6"/>
    </row>
    <row r="142" spans="1:16" ht="63" x14ac:dyDescent="0.25">
      <c r="A142" s="22"/>
      <c r="B142" s="30" t="s">
        <v>100</v>
      </c>
      <c r="C142" s="31" t="s">
        <v>59</v>
      </c>
      <c r="D142" s="32">
        <v>5</v>
      </c>
      <c r="E142" s="33">
        <v>1</v>
      </c>
      <c r="F142" s="32">
        <v>23</v>
      </c>
      <c r="G142" s="32"/>
      <c r="H142" s="34"/>
      <c r="I142" s="27"/>
      <c r="J142" s="28"/>
      <c r="K142" s="37">
        <f>K143+K149</f>
        <v>143574353.11000001</v>
      </c>
      <c r="L142" s="37">
        <f t="shared" ref="L142:M142" si="27">L143+L149</f>
        <v>143574353.11000001</v>
      </c>
      <c r="M142" s="37">
        <f t="shared" si="27"/>
        <v>111897848.2</v>
      </c>
      <c r="N142" s="38">
        <f t="shared" si="23"/>
        <v>77.937212166485651</v>
      </c>
      <c r="O142" s="38">
        <f t="shared" si="15"/>
        <v>77.937212166485651</v>
      </c>
      <c r="P142" s="6"/>
    </row>
    <row r="143" spans="1:16" ht="47.45" customHeight="1" x14ac:dyDescent="0.25">
      <c r="A143" s="22"/>
      <c r="B143" s="30" t="s">
        <v>101</v>
      </c>
      <c r="C143" s="31" t="s">
        <v>59</v>
      </c>
      <c r="D143" s="32">
        <v>5</v>
      </c>
      <c r="E143" s="33">
        <v>1</v>
      </c>
      <c r="F143" s="32">
        <v>23</v>
      </c>
      <c r="G143" s="31">
        <v>2</v>
      </c>
      <c r="H143" s="34"/>
      <c r="I143" s="27"/>
      <c r="J143" s="28"/>
      <c r="K143" s="37">
        <f>K144</f>
        <v>6117000</v>
      </c>
      <c r="L143" s="37">
        <f>L144</f>
        <v>6117000</v>
      </c>
      <c r="M143" s="37">
        <f>M144</f>
        <v>3843359.67</v>
      </c>
      <c r="N143" s="38">
        <f t="shared" si="23"/>
        <v>62.830794016674844</v>
      </c>
      <c r="O143" s="38">
        <f t="shared" si="15"/>
        <v>62.830794016674844</v>
      </c>
      <c r="P143" s="6"/>
    </row>
    <row r="144" spans="1:16" ht="51.6" customHeight="1" x14ac:dyDescent="0.25">
      <c r="A144" s="22"/>
      <c r="B144" s="30" t="s">
        <v>102</v>
      </c>
      <c r="C144" s="31" t="s">
        <v>59</v>
      </c>
      <c r="D144" s="32">
        <v>5</v>
      </c>
      <c r="E144" s="33">
        <v>1</v>
      </c>
      <c r="F144" s="32">
        <v>23</v>
      </c>
      <c r="G144" s="31">
        <v>2</v>
      </c>
      <c r="H144" s="31" t="s">
        <v>17</v>
      </c>
      <c r="I144" s="27"/>
      <c r="J144" s="28"/>
      <c r="K144" s="37">
        <f>K145+K147</f>
        <v>6117000</v>
      </c>
      <c r="L144" s="37">
        <f>L145+L147</f>
        <v>6117000</v>
      </c>
      <c r="M144" s="37">
        <f>M145+M147</f>
        <v>3843359.67</v>
      </c>
      <c r="N144" s="38">
        <f t="shared" si="23"/>
        <v>62.830794016674844</v>
      </c>
      <c r="O144" s="38">
        <f t="shared" si="15"/>
        <v>62.830794016674844</v>
      </c>
      <c r="P144" s="6"/>
    </row>
    <row r="145" spans="1:16" ht="64.150000000000006" customHeight="1" x14ac:dyDescent="0.25">
      <c r="A145" s="22"/>
      <c r="B145" s="30" t="s">
        <v>103</v>
      </c>
      <c r="C145" s="31" t="s">
        <v>59</v>
      </c>
      <c r="D145" s="32">
        <v>5</v>
      </c>
      <c r="E145" s="33">
        <v>1</v>
      </c>
      <c r="F145" s="32">
        <v>23</v>
      </c>
      <c r="G145" s="31">
        <v>2</v>
      </c>
      <c r="H145" s="31" t="s">
        <v>17</v>
      </c>
      <c r="I145" s="35">
        <v>64000</v>
      </c>
      <c r="J145" s="28"/>
      <c r="K145" s="37">
        <f>K146</f>
        <v>6117000</v>
      </c>
      <c r="L145" s="37">
        <f>L146</f>
        <v>6117000</v>
      </c>
      <c r="M145" s="37">
        <f>M146</f>
        <v>3843359.67</v>
      </c>
      <c r="N145" s="38">
        <f t="shared" si="23"/>
        <v>62.830794016674844</v>
      </c>
      <c r="O145" s="38">
        <f t="shared" si="15"/>
        <v>62.830794016674844</v>
      </c>
      <c r="P145" s="6"/>
    </row>
    <row r="146" spans="1:16" ht="47.25" x14ac:dyDescent="0.25">
      <c r="A146" s="22"/>
      <c r="B146" s="30" t="s">
        <v>23</v>
      </c>
      <c r="C146" s="31" t="s">
        <v>59</v>
      </c>
      <c r="D146" s="32">
        <v>5</v>
      </c>
      <c r="E146" s="33">
        <v>1</v>
      </c>
      <c r="F146" s="32">
        <v>23</v>
      </c>
      <c r="G146" s="31">
        <v>2</v>
      </c>
      <c r="H146" s="31" t="s">
        <v>17</v>
      </c>
      <c r="I146" s="35">
        <v>64000</v>
      </c>
      <c r="J146" s="36">
        <v>240</v>
      </c>
      <c r="K146" s="37">
        <v>6117000</v>
      </c>
      <c r="L146" s="37">
        <v>6117000</v>
      </c>
      <c r="M146" s="37">
        <v>3843359.67</v>
      </c>
      <c r="N146" s="38">
        <f t="shared" si="23"/>
        <v>62.830794016674844</v>
      </c>
      <c r="O146" s="38">
        <f t="shared" si="15"/>
        <v>62.830794016674844</v>
      </c>
      <c r="P146" s="6"/>
    </row>
    <row r="147" spans="1:16" ht="37.35" hidden="1" customHeight="1" x14ac:dyDescent="0.25">
      <c r="A147" s="22"/>
      <c r="B147" s="30" t="s">
        <v>104</v>
      </c>
      <c r="C147" s="31" t="s">
        <v>59</v>
      </c>
      <c r="D147" s="32">
        <v>5</v>
      </c>
      <c r="E147" s="33">
        <v>1</v>
      </c>
      <c r="F147" s="32">
        <v>23</v>
      </c>
      <c r="G147" s="31">
        <v>2</v>
      </c>
      <c r="H147" s="31" t="s">
        <v>17</v>
      </c>
      <c r="I147" s="35">
        <v>64000</v>
      </c>
      <c r="J147" s="36"/>
      <c r="K147" s="37">
        <f>K148</f>
        <v>0</v>
      </c>
      <c r="L147" s="37"/>
      <c r="M147" s="37"/>
      <c r="N147" s="38" t="e">
        <f t="shared" si="23"/>
        <v>#DIV/0!</v>
      </c>
      <c r="O147" s="38" t="e">
        <f t="shared" si="15"/>
        <v>#DIV/0!</v>
      </c>
      <c r="P147" s="6"/>
    </row>
    <row r="148" spans="1:16" ht="63" hidden="1" x14ac:dyDescent="0.25">
      <c r="A148" s="22"/>
      <c r="B148" s="30" t="s">
        <v>105</v>
      </c>
      <c r="C148" s="31" t="s">
        <v>59</v>
      </c>
      <c r="D148" s="32">
        <v>5</v>
      </c>
      <c r="E148" s="33">
        <v>1</v>
      </c>
      <c r="F148" s="32">
        <v>23</v>
      </c>
      <c r="G148" s="31">
        <v>2</v>
      </c>
      <c r="H148" s="31" t="s">
        <v>17</v>
      </c>
      <c r="I148" s="35">
        <v>64000</v>
      </c>
      <c r="J148" s="36">
        <v>810</v>
      </c>
      <c r="K148" s="37">
        <v>0</v>
      </c>
      <c r="L148" s="37"/>
      <c r="M148" s="37"/>
      <c r="N148" s="38" t="e">
        <f t="shared" si="23"/>
        <v>#DIV/0!</v>
      </c>
      <c r="O148" s="38" t="e">
        <f t="shared" si="15"/>
        <v>#DIV/0!</v>
      </c>
      <c r="P148" s="6"/>
    </row>
    <row r="149" spans="1:16" ht="60.75" customHeight="1" x14ac:dyDescent="0.25">
      <c r="A149" s="22"/>
      <c r="B149" s="30" t="s">
        <v>106</v>
      </c>
      <c r="C149" s="31" t="s">
        <v>59</v>
      </c>
      <c r="D149" s="32">
        <v>5</v>
      </c>
      <c r="E149" s="33">
        <v>1</v>
      </c>
      <c r="F149" s="32">
        <v>23</v>
      </c>
      <c r="G149" s="31" t="s">
        <v>107</v>
      </c>
      <c r="H149" s="31"/>
      <c r="I149" s="35"/>
      <c r="J149" s="36"/>
      <c r="K149" s="37">
        <f>K150</f>
        <v>137457353.11000001</v>
      </c>
      <c r="L149" s="37">
        <f t="shared" ref="L149:M149" si="28">L150</f>
        <v>137457353.11000001</v>
      </c>
      <c r="M149" s="37">
        <f t="shared" si="28"/>
        <v>108054488.53</v>
      </c>
      <c r="N149" s="38">
        <f t="shared" si="23"/>
        <v>78.609464015744265</v>
      </c>
      <c r="O149" s="38">
        <f t="shared" si="15"/>
        <v>78.609464015744265</v>
      </c>
      <c r="P149" s="6"/>
    </row>
    <row r="150" spans="1:16" ht="46.5" customHeight="1" x14ac:dyDescent="0.25">
      <c r="A150" s="22"/>
      <c r="B150" s="30" t="s">
        <v>108</v>
      </c>
      <c r="C150" s="31" t="s">
        <v>59</v>
      </c>
      <c r="D150" s="32">
        <v>5</v>
      </c>
      <c r="E150" s="33">
        <v>1</v>
      </c>
      <c r="F150" s="32">
        <v>23</v>
      </c>
      <c r="G150" s="31" t="s">
        <v>107</v>
      </c>
      <c r="H150" s="31" t="s">
        <v>17</v>
      </c>
      <c r="I150" s="35"/>
      <c r="J150" s="36"/>
      <c r="K150" s="37">
        <f>K151+K154++K156+K159</f>
        <v>137457353.11000001</v>
      </c>
      <c r="L150" s="37">
        <f t="shared" ref="L150:M150" si="29">L151+L154++L156+L159</f>
        <v>137457353.11000001</v>
      </c>
      <c r="M150" s="37">
        <f t="shared" si="29"/>
        <v>108054488.53</v>
      </c>
      <c r="N150" s="38">
        <f t="shared" si="23"/>
        <v>78.609464015744265</v>
      </c>
      <c r="O150" s="38">
        <f t="shared" si="15"/>
        <v>78.609464015744265</v>
      </c>
      <c r="P150" s="6"/>
    </row>
    <row r="151" spans="1:16" ht="46.5" customHeight="1" x14ac:dyDescent="0.25">
      <c r="A151" s="22"/>
      <c r="B151" s="30" t="s">
        <v>109</v>
      </c>
      <c r="C151" s="31" t="s">
        <v>59</v>
      </c>
      <c r="D151" s="32">
        <v>5</v>
      </c>
      <c r="E151" s="33">
        <v>1</v>
      </c>
      <c r="F151" s="32">
        <v>23</v>
      </c>
      <c r="G151" s="31" t="s">
        <v>107</v>
      </c>
      <c r="H151" s="31" t="s">
        <v>17</v>
      </c>
      <c r="I151" s="35" t="s">
        <v>110</v>
      </c>
      <c r="J151" s="36"/>
      <c r="K151" s="37">
        <f>K152+K153</f>
        <v>4015000</v>
      </c>
      <c r="L151" s="37">
        <f>L152+L153</f>
        <v>4015000</v>
      </c>
      <c r="M151" s="37">
        <f>M152+M153</f>
        <v>3203109.98</v>
      </c>
      <c r="N151" s="38">
        <f t="shared" si="23"/>
        <v>79.778579825653793</v>
      </c>
      <c r="O151" s="38">
        <f t="shared" si="15"/>
        <v>79.778579825653793</v>
      </c>
      <c r="P151" s="6"/>
    </row>
    <row r="152" spans="1:16" ht="46.5" customHeight="1" x14ac:dyDescent="0.25">
      <c r="A152" s="22"/>
      <c r="B152" s="30" t="s">
        <v>23</v>
      </c>
      <c r="C152" s="31" t="s">
        <v>59</v>
      </c>
      <c r="D152" s="32">
        <v>5</v>
      </c>
      <c r="E152" s="33">
        <v>1</v>
      </c>
      <c r="F152" s="32">
        <v>23</v>
      </c>
      <c r="G152" s="31" t="s">
        <v>107</v>
      </c>
      <c r="H152" s="31" t="s">
        <v>17</v>
      </c>
      <c r="I152" s="35" t="s">
        <v>110</v>
      </c>
      <c r="J152" s="36">
        <v>240</v>
      </c>
      <c r="K152" s="37">
        <v>3238000</v>
      </c>
      <c r="L152" s="37">
        <v>3238000</v>
      </c>
      <c r="M152" s="37">
        <v>2884801.98</v>
      </c>
      <c r="N152" s="38">
        <f t="shared" si="23"/>
        <v>89.092093267449044</v>
      </c>
      <c r="O152" s="38">
        <f t="shared" si="15"/>
        <v>89.092093267449044</v>
      </c>
      <c r="P152" s="6"/>
    </row>
    <row r="153" spans="1:16" ht="30.6" customHeight="1" x14ac:dyDescent="0.25">
      <c r="A153" s="22"/>
      <c r="B153" s="30" t="s">
        <v>111</v>
      </c>
      <c r="C153" s="31" t="s">
        <v>59</v>
      </c>
      <c r="D153" s="32">
        <v>5</v>
      </c>
      <c r="E153" s="33">
        <v>1</v>
      </c>
      <c r="F153" s="32">
        <v>23</v>
      </c>
      <c r="G153" s="31" t="s">
        <v>107</v>
      </c>
      <c r="H153" s="31" t="s">
        <v>17</v>
      </c>
      <c r="I153" s="35" t="s">
        <v>110</v>
      </c>
      <c r="J153" s="36">
        <v>320</v>
      </c>
      <c r="K153" s="37">
        <v>777000</v>
      </c>
      <c r="L153" s="37">
        <v>777000</v>
      </c>
      <c r="M153" s="37">
        <v>318308</v>
      </c>
      <c r="N153" s="38">
        <f t="shared" si="23"/>
        <v>40.966280566280567</v>
      </c>
      <c r="O153" s="38">
        <f t="shared" si="15"/>
        <v>40.966280566280567</v>
      </c>
      <c r="P153" s="6"/>
    </row>
    <row r="154" spans="1:16" ht="46.5" customHeight="1" x14ac:dyDescent="0.25">
      <c r="A154" s="22"/>
      <c r="B154" s="30" t="s">
        <v>109</v>
      </c>
      <c r="C154" s="31" t="s">
        <v>59</v>
      </c>
      <c r="D154" s="32">
        <v>5</v>
      </c>
      <c r="E154" s="33">
        <v>1</v>
      </c>
      <c r="F154" s="32">
        <v>23</v>
      </c>
      <c r="G154" s="31" t="s">
        <v>107</v>
      </c>
      <c r="H154" s="31" t="s">
        <v>17</v>
      </c>
      <c r="I154" s="35">
        <v>61600</v>
      </c>
      <c r="J154" s="36"/>
      <c r="K154" s="37">
        <f>K155</f>
        <v>50687342.200000003</v>
      </c>
      <c r="L154" s="37">
        <f>L155</f>
        <v>50687342.200000003</v>
      </c>
      <c r="M154" s="37">
        <f>M155</f>
        <v>37506554</v>
      </c>
      <c r="N154" s="38">
        <f t="shared" si="23"/>
        <v>73.99589793445513</v>
      </c>
      <c r="O154" s="38">
        <f t="shared" si="15"/>
        <v>73.99589793445513</v>
      </c>
      <c r="P154" s="6"/>
    </row>
    <row r="155" spans="1:16" ht="46.5" customHeight="1" x14ac:dyDescent="0.25">
      <c r="A155" s="22"/>
      <c r="B155" s="30" t="s">
        <v>23</v>
      </c>
      <c r="C155" s="31" t="s">
        <v>59</v>
      </c>
      <c r="D155" s="32">
        <v>5</v>
      </c>
      <c r="E155" s="33">
        <v>1</v>
      </c>
      <c r="F155" s="32">
        <v>23</v>
      </c>
      <c r="G155" s="31" t="s">
        <v>107</v>
      </c>
      <c r="H155" s="31" t="s">
        <v>17</v>
      </c>
      <c r="I155" s="35">
        <v>61600</v>
      </c>
      <c r="J155" s="36">
        <v>240</v>
      </c>
      <c r="K155" s="37">
        <v>50687342.200000003</v>
      </c>
      <c r="L155" s="37">
        <v>50687342.200000003</v>
      </c>
      <c r="M155" s="37">
        <v>37506554</v>
      </c>
      <c r="N155" s="38">
        <f t="shared" ref="N155" si="30">M155/K155*100</f>
        <v>73.99589793445513</v>
      </c>
      <c r="O155" s="38">
        <f t="shared" ref="O155:O224" si="31">M155/L155*100</f>
        <v>73.99589793445513</v>
      </c>
      <c r="P155" s="6"/>
    </row>
    <row r="156" spans="1:16" ht="51.75" customHeight="1" x14ac:dyDescent="0.25">
      <c r="A156" s="22"/>
      <c r="B156" s="30" t="s">
        <v>109</v>
      </c>
      <c r="C156" s="31" t="s">
        <v>59</v>
      </c>
      <c r="D156" s="32">
        <v>5</v>
      </c>
      <c r="E156" s="33">
        <v>1</v>
      </c>
      <c r="F156" s="32">
        <v>23</v>
      </c>
      <c r="G156" s="31" t="s">
        <v>107</v>
      </c>
      <c r="H156" s="31" t="s">
        <v>17</v>
      </c>
      <c r="I156" s="35">
        <v>71600</v>
      </c>
      <c r="J156" s="36"/>
      <c r="K156" s="73">
        <f>K157+K158</f>
        <v>75923332.909999996</v>
      </c>
      <c r="L156" s="73">
        <f t="shared" ref="L156:M156" si="32">L157+L158</f>
        <v>75923332.909999996</v>
      </c>
      <c r="M156" s="73">
        <f t="shared" si="32"/>
        <v>60844824.549999997</v>
      </c>
      <c r="N156" s="38">
        <f>M156/L156*100</f>
        <v>80.139822921269584</v>
      </c>
      <c r="O156" s="38">
        <f t="shared" si="31"/>
        <v>80.139822921269584</v>
      </c>
      <c r="P156" s="6"/>
    </row>
    <row r="157" spans="1:16" ht="48" customHeight="1" x14ac:dyDescent="0.25">
      <c r="A157" s="22"/>
      <c r="B157" s="30" t="s">
        <v>23</v>
      </c>
      <c r="C157" s="31" t="s">
        <v>59</v>
      </c>
      <c r="D157" s="32">
        <v>5</v>
      </c>
      <c r="E157" s="33">
        <v>1</v>
      </c>
      <c r="F157" s="32">
        <v>23</v>
      </c>
      <c r="G157" s="31" t="s">
        <v>107</v>
      </c>
      <c r="H157" s="31" t="s">
        <v>17</v>
      </c>
      <c r="I157" s="35">
        <v>71600</v>
      </c>
      <c r="J157" s="36">
        <v>240</v>
      </c>
      <c r="K157" s="37">
        <v>61166450.909999996</v>
      </c>
      <c r="L157" s="37">
        <v>61166450.909999996</v>
      </c>
      <c r="M157" s="37">
        <v>54796972.549999997</v>
      </c>
      <c r="N157" s="38">
        <f t="shared" ref="N157:N193" si="33">M157/K157*100</f>
        <v>89.586647148496453</v>
      </c>
      <c r="O157" s="38">
        <f t="shared" si="31"/>
        <v>89.586647148496453</v>
      </c>
      <c r="P157" s="6"/>
    </row>
    <row r="158" spans="1:16" ht="33.6" customHeight="1" x14ac:dyDescent="0.25">
      <c r="A158" s="22"/>
      <c r="B158" s="30" t="s">
        <v>111</v>
      </c>
      <c r="C158" s="31" t="s">
        <v>59</v>
      </c>
      <c r="D158" s="32">
        <v>5</v>
      </c>
      <c r="E158" s="33">
        <v>1</v>
      </c>
      <c r="F158" s="32">
        <v>23</v>
      </c>
      <c r="G158" s="31" t="s">
        <v>107</v>
      </c>
      <c r="H158" s="31" t="s">
        <v>17</v>
      </c>
      <c r="I158" s="35">
        <v>71600</v>
      </c>
      <c r="J158" s="36">
        <v>320</v>
      </c>
      <c r="K158" s="37">
        <v>14756882</v>
      </c>
      <c r="L158" s="37">
        <v>14756882</v>
      </c>
      <c r="M158" s="37">
        <v>6047852</v>
      </c>
      <c r="N158" s="38">
        <f t="shared" si="33"/>
        <v>40.983264621889639</v>
      </c>
      <c r="O158" s="38">
        <f t="shared" si="31"/>
        <v>40.983264621889639</v>
      </c>
      <c r="P158" s="6"/>
    </row>
    <row r="159" spans="1:16" ht="39" customHeight="1" x14ac:dyDescent="0.25">
      <c r="A159" s="22"/>
      <c r="B159" s="30" t="s">
        <v>178</v>
      </c>
      <c r="C159" s="31" t="s">
        <v>59</v>
      </c>
      <c r="D159" s="32">
        <v>5</v>
      </c>
      <c r="E159" s="33">
        <v>1</v>
      </c>
      <c r="F159" s="32">
        <v>23</v>
      </c>
      <c r="G159" s="31" t="s">
        <v>107</v>
      </c>
      <c r="H159" s="31" t="s">
        <v>169</v>
      </c>
      <c r="I159" s="35"/>
      <c r="J159" s="36"/>
      <c r="K159" s="37">
        <f>K160+K162</f>
        <v>6831678</v>
      </c>
      <c r="L159" s="37">
        <f t="shared" ref="L159:M159" si="34">L160+L162</f>
        <v>6831678</v>
      </c>
      <c r="M159" s="37">
        <f t="shared" si="34"/>
        <v>6500000</v>
      </c>
      <c r="N159" s="38">
        <f t="shared" si="33"/>
        <v>95.144999515492387</v>
      </c>
      <c r="O159" s="38">
        <f t="shared" si="31"/>
        <v>95.144999515492387</v>
      </c>
      <c r="P159" s="6"/>
    </row>
    <row r="160" spans="1:16" ht="81" customHeight="1" x14ac:dyDescent="0.25">
      <c r="A160" s="22"/>
      <c r="B160" s="30" t="s">
        <v>170</v>
      </c>
      <c r="C160" s="31" t="s">
        <v>59</v>
      </c>
      <c r="D160" s="32">
        <v>5</v>
      </c>
      <c r="E160" s="33">
        <v>1</v>
      </c>
      <c r="F160" s="32">
        <v>23</v>
      </c>
      <c r="G160" s="31" t="s">
        <v>107</v>
      </c>
      <c r="H160" s="31" t="s">
        <v>169</v>
      </c>
      <c r="I160" s="35">
        <v>71600</v>
      </c>
      <c r="J160" s="36"/>
      <c r="K160" s="37">
        <f>K161</f>
        <v>6489678</v>
      </c>
      <c r="L160" s="37">
        <f>L161</f>
        <v>6489678</v>
      </c>
      <c r="M160" s="37">
        <f>M161</f>
        <v>6175000</v>
      </c>
      <c r="N160" s="38">
        <f t="shared" si="33"/>
        <v>95.151099946715391</v>
      </c>
      <c r="O160" s="38">
        <f t="shared" si="31"/>
        <v>95.151099946715391</v>
      </c>
      <c r="P160" s="6"/>
    </row>
    <row r="161" spans="1:16" ht="34.5" customHeight="1" x14ac:dyDescent="0.25">
      <c r="A161" s="22"/>
      <c r="B161" s="30" t="s">
        <v>111</v>
      </c>
      <c r="C161" s="31" t="s">
        <v>59</v>
      </c>
      <c r="D161" s="32">
        <v>5</v>
      </c>
      <c r="E161" s="33">
        <v>1</v>
      </c>
      <c r="F161" s="32">
        <v>23</v>
      </c>
      <c r="G161" s="31" t="s">
        <v>107</v>
      </c>
      <c r="H161" s="31" t="s">
        <v>169</v>
      </c>
      <c r="I161" s="35">
        <v>71600</v>
      </c>
      <c r="J161" s="36">
        <v>320</v>
      </c>
      <c r="K161" s="37">
        <v>6489678</v>
      </c>
      <c r="L161" s="37">
        <v>6489678</v>
      </c>
      <c r="M161" s="37">
        <v>6175000</v>
      </c>
      <c r="N161" s="38">
        <f t="shared" si="33"/>
        <v>95.151099946715391</v>
      </c>
      <c r="O161" s="38">
        <f t="shared" si="31"/>
        <v>95.151099946715391</v>
      </c>
      <c r="P161" s="6"/>
    </row>
    <row r="162" spans="1:16" ht="75.75" customHeight="1" x14ac:dyDescent="0.25">
      <c r="A162" s="22"/>
      <c r="B162" s="30" t="s">
        <v>170</v>
      </c>
      <c r="C162" s="65">
        <v>951</v>
      </c>
      <c r="D162" s="66">
        <v>5</v>
      </c>
      <c r="E162" s="66">
        <v>1</v>
      </c>
      <c r="F162" s="67" t="s">
        <v>164</v>
      </c>
      <c r="G162" s="68" t="s">
        <v>107</v>
      </c>
      <c r="H162" s="67" t="s">
        <v>169</v>
      </c>
      <c r="I162" s="69" t="s">
        <v>110</v>
      </c>
      <c r="J162" s="70" t="s">
        <v>165</v>
      </c>
      <c r="K162" s="37">
        <v>342000</v>
      </c>
      <c r="L162" s="37">
        <f>L163</f>
        <v>342000</v>
      </c>
      <c r="M162" s="37">
        <f>M163</f>
        <v>325000</v>
      </c>
      <c r="N162" s="38">
        <f t="shared" si="33"/>
        <v>95.029239766081872</v>
      </c>
      <c r="O162" s="38">
        <f t="shared" si="31"/>
        <v>95.029239766081872</v>
      </c>
      <c r="P162" s="6"/>
    </row>
    <row r="163" spans="1:16" ht="36.6" customHeight="1" x14ac:dyDescent="0.25">
      <c r="A163" s="22"/>
      <c r="B163" s="30" t="s">
        <v>111</v>
      </c>
      <c r="C163" s="65">
        <v>951</v>
      </c>
      <c r="D163" s="66">
        <v>5</v>
      </c>
      <c r="E163" s="66">
        <v>1</v>
      </c>
      <c r="F163" s="67" t="s">
        <v>164</v>
      </c>
      <c r="G163" s="68" t="s">
        <v>107</v>
      </c>
      <c r="H163" s="67" t="s">
        <v>169</v>
      </c>
      <c r="I163" s="69" t="s">
        <v>110</v>
      </c>
      <c r="J163" s="70" t="s">
        <v>171</v>
      </c>
      <c r="K163" s="37">
        <v>342000</v>
      </c>
      <c r="L163" s="37">
        <v>342000</v>
      </c>
      <c r="M163" s="37">
        <v>325000</v>
      </c>
      <c r="N163" s="38">
        <f t="shared" si="33"/>
        <v>95.029239766081872</v>
      </c>
      <c r="O163" s="38">
        <f t="shared" si="31"/>
        <v>95.029239766081872</v>
      </c>
      <c r="P163" s="6"/>
    </row>
    <row r="164" spans="1:16" ht="49.5" customHeight="1" x14ac:dyDescent="0.25">
      <c r="A164" s="22"/>
      <c r="B164" s="30" t="s">
        <v>60</v>
      </c>
      <c r="C164" s="31">
        <v>951</v>
      </c>
      <c r="D164" s="32">
        <v>5</v>
      </c>
      <c r="E164" s="33">
        <v>1</v>
      </c>
      <c r="F164" s="32">
        <v>24</v>
      </c>
      <c r="G164" s="32"/>
      <c r="H164" s="34"/>
      <c r="I164" s="35"/>
      <c r="J164" s="36"/>
      <c r="K164" s="37">
        <f t="shared" ref="K164:M165" si="35">K165</f>
        <v>66206000</v>
      </c>
      <c r="L164" s="37">
        <f t="shared" si="35"/>
        <v>66206000</v>
      </c>
      <c r="M164" s="37">
        <f t="shared" si="35"/>
        <v>66199787.279999994</v>
      </c>
      <c r="N164" s="38">
        <f t="shared" si="33"/>
        <v>99.990616077092696</v>
      </c>
      <c r="O164" s="38">
        <f t="shared" si="31"/>
        <v>99.990616077092696</v>
      </c>
      <c r="P164" s="6"/>
    </row>
    <row r="165" spans="1:16" ht="48" customHeight="1" x14ac:dyDescent="0.25">
      <c r="A165" s="22"/>
      <c r="B165" s="30" t="s">
        <v>112</v>
      </c>
      <c r="C165" s="31">
        <v>951</v>
      </c>
      <c r="D165" s="32">
        <v>5</v>
      </c>
      <c r="E165" s="33">
        <v>1</v>
      </c>
      <c r="F165" s="32">
        <v>24</v>
      </c>
      <c r="G165" s="31">
        <v>1</v>
      </c>
      <c r="H165" s="34"/>
      <c r="I165" s="35"/>
      <c r="J165" s="36"/>
      <c r="K165" s="37">
        <f t="shared" si="35"/>
        <v>66206000</v>
      </c>
      <c r="L165" s="37">
        <f t="shared" si="35"/>
        <v>66206000</v>
      </c>
      <c r="M165" s="37">
        <f t="shared" si="35"/>
        <v>66199787.279999994</v>
      </c>
      <c r="N165" s="38">
        <f t="shared" si="33"/>
        <v>99.990616077092696</v>
      </c>
      <c r="O165" s="38">
        <f t="shared" si="31"/>
        <v>99.990616077092696</v>
      </c>
      <c r="P165" s="6"/>
    </row>
    <row r="166" spans="1:16" ht="47.25" x14ac:dyDescent="0.25">
      <c r="A166" s="22"/>
      <c r="B166" s="30" t="s">
        <v>113</v>
      </c>
      <c r="C166" s="31">
        <v>951</v>
      </c>
      <c r="D166" s="32">
        <v>5</v>
      </c>
      <c r="E166" s="33">
        <v>1</v>
      </c>
      <c r="F166" s="32">
        <v>24</v>
      </c>
      <c r="G166" s="31">
        <v>1</v>
      </c>
      <c r="H166" s="31" t="s">
        <v>17</v>
      </c>
      <c r="I166" s="35"/>
      <c r="J166" s="36"/>
      <c r="K166" s="37">
        <f>K167+K169</f>
        <v>66206000</v>
      </c>
      <c r="L166" s="37">
        <f>L167+L169</f>
        <v>66206000</v>
      </c>
      <c r="M166" s="37">
        <f>M167+M169</f>
        <v>66199787.279999994</v>
      </c>
      <c r="N166" s="38">
        <f t="shared" si="33"/>
        <v>99.990616077092696</v>
      </c>
      <c r="O166" s="38">
        <f t="shared" si="31"/>
        <v>99.990616077092696</v>
      </c>
      <c r="P166" s="6"/>
    </row>
    <row r="167" spans="1:16" ht="32.25" customHeight="1" x14ac:dyDescent="0.25">
      <c r="A167" s="22"/>
      <c r="B167" s="30" t="s">
        <v>104</v>
      </c>
      <c r="C167" s="31">
        <v>951</v>
      </c>
      <c r="D167" s="32">
        <v>5</v>
      </c>
      <c r="E167" s="33">
        <v>1</v>
      </c>
      <c r="F167" s="32">
        <v>24</v>
      </c>
      <c r="G167" s="31">
        <v>1</v>
      </c>
      <c r="H167" s="31" t="s">
        <v>17</v>
      </c>
      <c r="I167" s="35" t="s">
        <v>114</v>
      </c>
      <c r="J167" s="36"/>
      <c r="K167" s="37">
        <f>K168</f>
        <v>3316000</v>
      </c>
      <c r="L167" s="37">
        <f>L168</f>
        <v>3316000</v>
      </c>
      <c r="M167" s="37">
        <f>M168</f>
        <v>3309989.37</v>
      </c>
      <c r="N167" s="38">
        <f t="shared" si="33"/>
        <v>99.818738540410138</v>
      </c>
      <c r="O167" s="38">
        <f t="shared" si="31"/>
        <v>99.818738540410138</v>
      </c>
      <c r="P167" s="6"/>
    </row>
    <row r="168" spans="1:16" ht="66" customHeight="1" x14ac:dyDescent="0.25">
      <c r="A168" s="22"/>
      <c r="B168" s="30" t="s">
        <v>105</v>
      </c>
      <c r="C168" s="31">
        <v>951</v>
      </c>
      <c r="D168" s="32">
        <v>5</v>
      </c>
      <c r="E168" s="33">
        <v>1</v>
      </c>
      <c r="F168" s="32">
        <v>24</v>
      </c>
      <c r="G168" s="31">
        <v>1</v>
      </c>
      <c r="H168" s="31" t="s">
        <v>17</v>
      </c>
      <c r="I168" s="35" t="s">
        <v>114</v>
      </c>
      <c r="J168" s="36">
        <v>810</v>
      </c>
      <c r="K168" s="37">
        <v>3316000</v>
      </c>
      <c r="L168" s="37">
        <v>3316000</v>
      </c>
      <c r="M168" s="37">
        <v>3309989.37</v>
      </c>
      <c r="N168" s="38">
        <f t="shared" si="33"/>
        <v>99.818738540410138</v>
      </c>
      <c r="O168" s="38">
        <f t="shared" si="31"/>
        <v>99.818738540410138</v>
      </c>
      <c r="P168" s="6"/>
    </row>
    <row r="169" spans="1:16" ht="39" customHeight="1" x14ac:dyDescent="0.25">
      <c r="A169" s="22"/>
      <c r="B169" s="39" t="s">
        <v>104</v>
      </c>
      <c r="C169" s="31">
        <v>951</v>
      </c>
      <c r="D169" s="32">
        <v>5</v>
      </c>
      <c r="E169" s="33">
        <v>1</v>
      </c>
      <c r="F169" s="32">
        <v>24</v>
      </c>
      <c r="G169" s="31">
        <v>1</v>
      </c>
      <c r="H169" s="31" t="s">
        <v>17</v>
      </c>
      <c r="I169" s="35">
        <v>71620</v>
      </c>
      <c r="J169" s="36"/>
      <c r="K169" s="37">
        <f>K170</f>
        <v>62890000</v>
      </c>
      <c r="L169" s="37">
        <f>L170</f>
        <v>62890000</v>
      </c>
      <c r="M169" s="37">
        <f>M170</f>
        <v>62889797.909999996</v>
      </c>
      <c r="N169" s="38">
        <f t="shared" si="33"/>
        <v>99.999678661154391</v>
      </c>
      <c r="O169" s="38">
        <f t="shared" si="31"/>
        <v>99.999678661154391</v>
      </c>
      <c r="P169" s="6"/>
    </row>
    <row r="170" spans="1:16" ht="65.25" customHeight="1" x14ac:dyDescent="0.25">
      <c r="A170" s="22"/>
      <c r="B170" s="30" t="s">
        <v>105</v>
      </c>
      <c r="C170" s="31">
        <v>951</v>
      </c>
      <c r="D170" s="32">
        <v>5</v>
      </c>
      <c r="E170" s="33">
        <v>1</v>
      </c>
      <c r="F170" s="32">
        <v>24</v>
      </c>
      <c r="G170" s="31">
        <v>1</v>
      </c>
      <c r="H170" s="31" t="s">
        <v>17</v>
      </c>
      <c r="I170" s="35">
        <v>71620</v>
      </c>
      <c r="J170" s="36">
        <v>810</v>
      </c>
      <c r="K170" s="37">
        <v>62890000</v>
      </c>
      <c r="L170" s="37">
        <v>62890000</v>
      </c>
      <c r="M170" s="37">
        <v>62889797.909999996</v>
      </c>
      <c r="N170" s="38">
        <f t="shared" si="33"/>
        <v>99.999678661154391</v>
      </c>
      <c r="O170" s="38">
        <f t="shared" si="31"/>
        <v>99.999678661154391</v>
      </c>
      <c r="P170" s="6"/>
    </row>
    <row r="171" spans="1:16" ht="15.75" x14ac:dyDescent="0.25">
      <c r="A171" s="22"/>
      <c r="B171" s="23" t="s">
        <v>115</v>
      </c>
      <c r="C171" s="18">
        <v>951</v>
      </c>
      <c r="D171" s="24">
        <v>5</v>
      </c>
      <c r="E171" s="25">
        <v>2</v>
      </c>
      <c r="F171" s="24"/>
      <c r="G171" s="24"/>
      <c r="H171" s="26"/>
      <c r="I171" s="27"/>
      <c r="J171" s="28">
        <v>0</v>
      </c>
      <c r="K171" s="29">
        <f t="shared" ref="K171:M173" si="36">K172</f>
        <v>13829000</v>
      </c>
      <c r="L171" s="29">
        <f t="shared" si="36"/>
        <v>13829000</v>
      </c>
      <c r="M171" s="29">
        <f t="shared" si="36"/>
        <v>13558279.309999999</v>
      </c>
      <c r="N171" s="38">
        <f t="shared" si="33"/>
        <v>98.042369730276945</v>
      </c>
      <c r="O171" s="38">
        <f t="shared" si="31"/>
        <v>98.042369730276945</v>
      </c>
      <c r="P171" s="6"/>
    </row>
    <row r="172" spans="1:16" ht="48.75" customHeight="1" x14ac:dyDescent="0.25">
      <c r="A172" s="22"/>
      <c r="B172" s="30" t="s">
        <v>60</v>
      </c>
      <c r="C172" s="31">
        <v>951</v>
      </c>
      <c r="D172" s="32">
        <v>5</v>
      </c>
      <c r="E172" s="33">
        <v>2</v>
      </c>
      <c r="F172" s="32" t="s">
        <v>116</v>
      </c>
      <c r="G172" s="34"/>
      <c r="H172" s="34"/>
      <c r="I172" s="35"/>
      <c r="J172" s="36"/>
      <c r="K172" s="37">
        <f t="shared" si="36"/>
        <v>13829000</v>
      </c>
      <c r="L172" s="37">
        <f t="shared" si="36"/>
        <v>13829000</v>
      </c>
      <c r="M172" s="37">
        <f t="shared" si="36"/>
        <v>13558279.309999999</v>
      </c>
      <c r="N172" s="38">
        <f t="shared" si="33"/>
        <v>98.042369730276945</v>
      </c>
      <c r="O172" s="38">
        <f t="shared" si="31"/>
        <v>98.042369730276945</v>
      </c>
      <c r="P172" s="6"/>
    </row>
    <row r="173" spans="1:16" ht="66" customHeight="1" x14ac:dyDescent="0.25">
      <c r="A173" s="22"/>
      <c r="B173" s="30" t="s">
        <v>117</v>
      </c>
      <c r="C173" s="31">
        <v>951</v>
      </c>
      <c r="D173" s="32">
        <v>5</v>
      </c>
      <c r="E173" s="33">
        <v>2</v>
      </c>
      <c r="F173" s="32" t="s">
        <v>116</v>
      </c>
      <c r="G173" s="34" t="s">
        <v>107</v>
      </c>
      <c r="H173" s="34"/>
      <c r="I173" s="35"/>
      <c r="J173" s="36"/>
      <c r="K173" s="37">
        <f t="shared" si="36"/>
        <v>13829000</v>
      </c>
      <c r="L173" s="37">
        <f t="shared" si="36"/>
        <v>13829000</v>
      </c>
      <c r="M173" s="37">
        <f t="shared" si="36"/>
        <v>13558279.309999999</v>
      </c>
      <c r="N173" s="38">
        <f t="shared" si="33"/>
        <v>98.042369730276945</v>
      </c>
      <c r="O173" s="38">
        <f t="shared" si="31"/>
        <v>98.042369730276945</v>
      </c>
      <c r="P173" s="6"/>
    </row>
    <row r="174" spans="1:16" ht="47.25" x14ac:dyDescent="0.25">
      <c r="A174" s="22"/>
      <c r="B174" s="30" t="s">
        <v>113</v>
      </c>
      <c r="C174" s="31">
        <v>951</v>
      </c>
      <c r="D174" s="32">
        <v>5</v>
      </c>
      <c r="E174" s="33">
        <v>2</v>
      </c>
      <c r="F174" s="32" t="s">
        <v>116</v>
      </c>
      <c r="G174" s="34" t="s">
        <v>107</v>
      </c>
      <c r="H174" s="31" t="s">
        <v>17</v>
      </c>
      <c r="I174" s="35"/>
      <c r="J174" s="36"/>
      <c r="K174" s="37">
        <f>K175+K178</f>
        <v>13829000</v>
      </c>
      <c r="L174" s="37">
        <f>L175+L178</f>
        <v>13829000</v>
      </c>
      <c r="M174" s="37">
        <f>M175+M178</f>
        <v>13558279.309999999</v>
      </c>
      <c r="N174" s="38">
        <f t="shared" si="33"/>
        <v>98.042369730276945</v>
      </c>
      <c r="O174" s="38">
        <f t="shared" si="31"/>
        <v>98.042369730276945</v>
      </c>
      <c r="P174" s="6"/>
    </row>
    <row r="175" spans="1:16" ht="65.25" customHeight="1" x14ac:dyDescent="0.25">
      <c r="A175" s="22"/>
      <c r="B175" s="30" t="s">
        <v>118</v>
      </c>
      <c r="C175" s="31">
        <v>951</v>
      </c>
      <c r="D175" s="32">
        <v>5</v>
      </c>
      <c r="E175" s="33">
        <v>2</v>
      </c>
      <c r="F175" s="32" t="s">
        <v>116</v>
      </c>
      <c r="G175" s="34" t="s">
        <v>107</v>
      </c>
      <c r="H175" s="31" t="s">
        <v>17</v>
      </c>
      <c r="I175" s="35">
        <v>61320</v>
      </c>
      <c r="J175" s="36"/>
      <c r="K175" s="37">
        <f>K176+K177</f>
        <v>8348000</v>
      </c>
      <c r="L175" s="37">
        <f>L176+L177</f>
        <v>8348000</v>
      </c>
      <c r="M175" s="37">
        <f>M176+M177</f>
        <v>8227578.3099999996</v>
      </c>
      <c r="N175" s="38">
        <f t="shared" si="33"/>
        <v>98.557478557738378</v>
      </c>
      <c r="O175" s="38">
        <f t="shared" si="31"/>
        <v>98.557478557738378</v>
      </c>
      <c r="P175" s="6"/>
    </row>
    <row r="176" spans="1:16" ht="26.25" customHeight="1" x14ac:dyDescent="0.25">
      <c r="A176" s="22"/>
      <c r="B176" s="30" t="s">
        <v>31</v>
      </c>
      <c r="C176" s="31">
        <v>951</v>
      </c>
      <c r="D176" s="32">
        <v>5</v>
      </c>
      <c r="E176" s="33">
        <v>2</v>
      </c>
      <c r="F176" s="32" t="s">
        <v>116</v>
      </c>
      <c r="G176" s="34" t="s">
        <v>107</v>
      </c>
      <c r="H176" s="31" t="s">
        <v>17</v>
      </c>
      <c r="I176" s="35">
        <v>61320</v>
      </c>
      <c r="J176" s="36">
        <v>540</v>
      </c>
      <c r="K176" s="37">
        <v>174000</v>
      </c>
      <c r="L176" s="37">
        <v>174000</v>
      </c>
      <c r="M176" s="37">
        <v>53578.52</v>
      </c>
      <c r="N176" s="38">
        <f t="shared" si="33"/>
        <v>30.792252873563214</v>
      </c>
      <c r="O176" s="38">
        <f t="shared" si="31"/>
        <v>30.792252873563214</v>
      </c>
      <c r="P176" s="6"/>
    </row>
    <row r="177" spans="1:16" ht="65.25" customHeight="1" x14ac:dyDescent="0.25">
      <c r="A177" s="22"/>
      <c r="B177" s="30" t="s">
        <v>105</v>
      </c>
      <c r="C177" s="31">
        <v>951</v>
      </c>
      <c r="D177" s="32">
        <v>5</v>
      </c>
      <c r="E177" s="33">
        <v>2</v>
      </c>
      <c r="F177" s="32" t="s">
        <v>116</v>
      </c>
      <c r="G177" s="34" t="s">
        <v>107</v>
      </c>
      <c r="H177" s="31" t="s">
        <v>17</v>
      </c>
      <c r="I177" s="35">
        <v>61320</v>
      </c>
      <c r="J177" s="36" t="s">
        <v>119</v>
      </c>
      <c r="K177" s="37">
        <v>8174000</v>
      </c>
      <c r="L177" s="37">
        <v>8174000</v>
      </c>
      <c r="M177" s="37">
        <v>8173999.79</v>
      </c>
      <c r="N177" s="38">
        <f t="shared" si="33"/>
        <v>99.999997430878395</v>
      </c>
      <c r="O177" s="38">
        <f t="shared" si="31"/>
        <v>99.999997430878395</v>
      </c>
      <c r="P177" s="6"/>
    </row>
    <row r="178" spans="1:16" ht="64.5" customHeight="1" x14ac:dyDescent="0.25">
      <c r="A178" s="22"/>
      <c r="B178" s="30" t="s">
        <v>120</v>
      </c>
      <c r="C178" s="31" t="s">
        <v>59</v>
      </c>
      <c r="D178" s="32">
        <v>5</v>
      </c>
      <c r="E178" s="33">
        <v>2</v>
      </c>
      <c r="F178" s="32">
        <v>24</v>
      </c>
      <c r="G178" s="34">
        <v>3</v>
      </c>
      <c r="H178" s="31" t="s">
        <v>17</v>
      </c>
      <c r="I178" s="35">
        <v>66000</v>
      </c>
      <c r="J178" s="36"/>
      <c r="K178" s="37">
        <f>K179</f>
        <v>5481000</v>
      </c>
      <c r="L178" s="37">
        <f>L179</f>
        <v>5481000</v>
      </c>
      <c r="M178" s="37">
        <f>M179</f>
        <v>5330701</v>
      </c>
      <c r="N178" s="38">
        <f t="shared" si="33"/>
        <v>97.257817916438611</v>
      </c>
      <c r="O178" s="38">
        <f t="shared" si="31"/>
        <v>97.257817916438611</v>
      </c>
      <c r="P178" s="6"/>
    </row>
    <row r="179" spans="1:16" ht="49.5" customHeight="1" x14ac:dyDescent="0.25">
      <c r="A179" s="22"/>
      <c r="B179" s="30" t="s">
        <v>23</v>
      </c>
      <c r="C179" s="31" t="s">
        <v>59</v>
      </c>
      <c r="D179" s="32">
        <v>5</v>
      </c>
      <c r="E179" s="33">
        <v>2</v>
      </c>
      <c r="F179" s="32">
        <v>24</v>
      </c>
      <c r="G179" s="34">
        <v>3</v>
      </c>
      <c r="H179" s="31" t="s">
        <v>17</v>
      </c>
      <c r="I179" s="35">
        <v>66000</v>
      </c>
      <c r="J179" s="36">
        <v>240</v>
      </c>
      <c r="K179" s="37">
        <v>5481000</v>
      </c>
      <c r="L179" s="37">
        <v>5481000</v>
      </c>
      <c r="M179" s="37">
        <v>5330701</v>
      </c>
      <c r="N179" s="38">
        <f t="shared" si="33"/>
        <v>97.257817916438611</v>
      </c>
      <c r="O179" s="38">
        <f t="shared" si="31"/>
        <v>97.257817916438611</v>
      </c>
      <c r="P179" s="6"/>
    </row>
    <row r="180" spans="1:16" ht="15.75" x14ac:dyDescent="0.25">
      <c r="A180" s="22"/>
      <c r="B180" s="23" t="s">
        <v>121</v>
      </c>
      <c r="C180" s="18">
        <v>951</v>
      </c>
      <c r="D180" s="24">
        <v>5</v>
      </c>
      <c r="E180" s="25">
        <v>3</v>
      </c>
      <c r="F180" s="24"/>
      <c r="G180" s="24"/>
      <c r="H180" s="26"/>
      <c r="I180" s="27"/>
      <c r="J180" s="28">
        <v>0</v>
      </c>
      <c r="K180" s="29">
        <f>K181+K228</f>
        <v>238403625.02000001</v>
      </c>
      <c r="L180" s="29">
        <f t="shared" ref="L180:M180" si="37">L181+L228</f>
        <v>238403625.02000001</v>
      </c>
      <c r="M180" s="29">
        <f t="shared" si="37"/>
        <v>212003531.22</v>
      </c>
      <c r="N180" s="38">
        <f t="shared" si="33"/>
        <v>88.926303533436084</v>
      </c>
      <c r="O180" s="38">
        <f t="shared" si="31"/>
        <v>88.926303533436084</v>
      </c>
      <c r="P180" s="6"/>
    </row>
    <row r="181" spans="1:16" ht="47.25" hidden="1" x14ac:dyDescent="0.25">
      <c r="A181" s="22"/>
      <c r="B181" s="30" t="s">
        <v>122</v>
      </c>
      <c r="C181" s="31">
        <v>951</v>
      </c>
      <c r="D181" s="32">
        <v>5</v>
      </c>
      <c r="E181" s="33">
        <v>3</v>
      </c>
      <c r="F181" s="32" t="s">
        <v>116</v>
      </c>
      <c r="G181" s="32"/>
      <c r="H181" s="34"/>
      <c r="I181" s="35"/>
      <c r="J181" s="36"/>
      <c r="K181" s="37">
        <f>K182+K186</f>
        <v>125892625.02000001</v>
      </c>
      <c r="L181" s="37">
        <f>L182+L186</f>
        <v>125892625.02000001</v>
      </c>
      <c r="M181" s="37">
        <f>M182+M186</f>
        <v>106497094.78</v>
      </c>
      <c r="N181" s="38">
        <f t="shared" si="33"/>
        <v>84.593592963115412</v>
      </c>
      <c r="O181" s="38">
        <f t="shared" si="31"/>
        <v>84.593592963115412</v>
      </c>
      <c r="P181" s="6"/>
    </row>
    <row r="182" spans="1:16" ht="63" hidden="1" x14ac:dyDescent="0.25">
      <c r="A182" s="22"/>
      <c r="B182" s="30" t="s">
        <v>117</v>
      </c>
      <c r="C182" s="31" t="s">
        <v>59</v>
      </c>
      <c r="D182" s="32">
        <v>5</v>
      </c>
      <c r="E182" s="33">
        <v>30</v>
      </c>
      <c r="F182" s="32">
        <v>24</v>
      </c>
      <c r="G182" s="64">
        <v>3</v>
      </c>
      <c r="H182" s="34"/>
      <c r="I182" s="35"/>
      <c r="J182" s="36"/>
      <c r="K182" s="37">
        <f t="shared" ref="K182:M184" si="38">K183</f>
        <v>0</v>
      </c>
      <c r="L182" s="37">
        <f t="shared" si="38"/>
        <v>0</v>
      </c>
      <c r="M182" s="37">
        <f t="shared" si="38"/>
        <v>0</v>
      </c>
      <c r="N182" s="38" t="e">
        <f t="shared" si="33"/>
        <v>#DIV/0!</v>
      </c>
      <c r="O182" s="38" t="e">
        <f t="shared" si="31"/>
        <v>#DIV/0!</v>
      </c>
      <c r="P182" s="6"/>
    </row>
    <row r="183" spans="1:16" ht="47.25" hidden="1" x14ac:dyDescent="0.25">
      <c r="A183" s="22"/>
      <c r="B183" s="30" t="s">
        <v>113</v>
      </c>
      <c r="C183" s="31" t="s">
        <v>59</v>
      </c>
      <c r="D183" s="32">
        <v>5</v>
      </c>
      <c r="E183" s="33">
        <v>30</v>
      </c>
      <c r="F183" s="32">
        <v>24</v>
      </c>
      <c r="G183" s="64">
        <v>3</v>
      </c>
      <c r="H183" s="31" t="s">
        <v>17</v>
      </c>
      <c r="I183" s="35"/>
      <c r="J183" s="36"/>
      <c r="K183" s="37">
        <f t="shared" si="38"/>
        <v>0</v>
      </c>
      <c r="L183" s="37">
        <f t="shared" si="38"/>
        <v>0</v>
      </c>
      <c r="M183" s="37">
        <f t="shared" si="38"/>
        <v>0</v>
      </c>
      <c r="N183" s="38" t="e">
        <f t="shared" si="33"/>
        <v>#DIV/0!</v>
      </c>
      <c r="O183" s="38" t="e">
        <f t="shared" si="31"/>
        <v>#DIV/0!</v>
      </c>
      <c r="P183" s="6"/>
    </row>
    <row r="184" spans="1:16" ht="63" hidden="1" x14ac:dyDescent="0.25">
      <c r="A184" s="22"/>
      <c r="B184" s="30" t="s">
        <v>120</v>
      </c>
      <c r="C184" s="31" t="s">
        <v>59</v>
      </c>
      <c r="D184" s="32">
        <v>5</v>
      </c>
      <c r="E184" s="33">
        <v>3</v>
      </c>
      <c r="F184" s="32">
        <v>24</v>
      </c>
      <c r="G184" s="64">
        <v>3</v>
      </c>
      <c r="H184" s="31" t="s">
        <v>17</v>
      </c>
      <c r="I184" s="35">
        <v>66000</v>
      </c>
      <c r="J184" s="36"/>
      <c r="K184" s="37">
        <f t="shared" si="38"/>
        <v>0</v>
      </c>
      <c r="L184" s="37">
        <f t="shared" si="38"/>
        <v>0</v>
      </c>
      <c r="M184" s="37">
        <f t="shared" si="38"/>
        <v>0</v>
      </c>
      <c r="N184" s="38" t="e">
        <f t="shared" si="33"/>
        <v>#DIV/0!</v>
      </c>
      <c r="O184" s="38" t="e">
        <f t="shared" si="31"/>
        <v>#DIV/0!</v>
      </c>
      <c r="P184" s="6"/>
    </row>
    <row r="185" spans="1:16" ht="15.75" hidden="1" x14ac:dyDescent="0.25">
      <c r="A185" s="22"/>
      <c r="B185" s="30" t="s">
        <v>31</v>
      </c>
      <c r="C185" s="31" t="s">
        <v>59</v>
      </c>
      <c r="D185" s="32">
        <v>5</v>
      </c>
      <c r="E185" s="33">
        <v>3</v>
      </c>
      <c r="F185" s="32">
        <v>24</v>
      </c>
      <c r="G185" s="64">
        <v>3</v>
      </c>
      <c r="H185" s="31" t="s">
        <v>17</v>
      </c>
      <c r="I185" s="35">
        <v>66000</v>
      </c>
      <c r="J185" s="36">
        <v>540</v>
      </c>
      <c r="K185" s="37">
        <v>0</v>
      </c>
      <c r="L185" s="37">
        <v>0</v>
      </c>
      <c r="M185" s="37">
        <v>0</v>
      </c>
      <c r="N185" s="38" t="e">
        <f t="shared" si="33"/>
        <v>#DIV/0!</v>
      </c>
      <c r="O185" s="38" t="e">
        <f t="shared" si="31"/>
        <v>#DIV/0!</v>
      </c>
      <c r="P185" s="6"/>
    </row>
    <row r="186" spans="1:16" ht="29.25" customHeight="1" x14ac:dyDescent="0.25">
      <c r="A186" s="22"/>
      <c r="B186" s="30" t="s">
        <v>123</v>
      </c>
      <c r="C186" s="31">
        <v>951</v>
      </c>
      <c r="D186" s="32">
        <v>5</v>
      </c>
      <c r="E186" s="33">
        <v>3</v>
      </c>
      <c r="F186" s="32" t="s">
        <v>116</v>
      </c>
      <c r="G186" s="34" t="s">
        <v>124</v>
      </c>
      <c r="H186" s="31"/>
      <c r="I186" s="35"/>
      <c r="J186" s="36"/>
      <c r="K186" s="37">
        <f>K187+K192+K195+K198+K202+K209+K212+K215+K218+K225</f>
        <v>125892625.02000001</v>
      </c>
      <c r="L186" s="37">
        <f t="shared" ref="L186:M186" si="39">L187+L192+L195+L198+L202+L209+L212+L215+L218+L225</f>
        <v>125892625.02000001</v>
      </c>
      <c r="M186" s="37">
        <f t="shared" si="39"/>
        <v>106497094.78</v>
      </c>
      <c r="N186" s="38">
        <f t="shared" si="33"/>
        <v>84.593592963115412</v>
      </c>
      <c r="O186" s="38">
        <f t="shared" si="31"/>
        <v>84.593592963115412</v>
      </c>
      <c r="P186" s="6"/>
    </row>
    <row r="187" spans="1:16" ht="21.75" customHeight="1" x14ac:dyDescent="0.25">
      <c r="A187" s="22"/>
      <c r="B187" s="74" t="s">
        <v>125</v>
      </c>
      <c r="C187" s="31">
        <v>951</v>
      </c>
      <c r="D187" s="32">
        <v>5</v>
      </c>
      <c r="E187" s="33">
        <v>3</v>
      </c>
      <c r="F187" s="32" t="s">
        <v>116</v>
      </c>
      <c r="G187" s="34" t="s">
        <v>124</v>
      </c>
      <c r="H187" s="31" t="s">
        <v>17</v>
      </c>
      <c r="I187" s="35"/>
      <c r="J187" s="36"/>
      <c r="K187" s="37">
        <f>K188+K190</f>
        <v>17589000</v>
      </c>
      <c r="L187" s="37">
        <f>L188+L190</f>
        <v>17589000</v>
      </c>
      <c r="M187" s="37">
        <f>M188+M190</f>
        <v>15133358.850000001</v>
      </c>
      <c r="N187" s="38">
        <f t="shared" si="33"/>
        <v>86.038767695718917</v>
      </c>
      <c r="O187" s="38">
        <f t="shared" si="31"/>
        <v>86.038767695718917</v>
      </c>
      <c r="P187" s="6"/>
    </row>
    <row r="188" spans="1:16" ht="28.5" customHeight="1" x14ac:dyDescent="0.25">
      <c r="A188" s="22"/>
      <c r="B188" s="30" t="s">
        <v>104</v>
      </c>
      <c r="C188" s="31">
        <v>951</v>
      </c>
      <c r="D188" s="32">
        <v>5</v>
      </c>
      <c r="E188" s="33">
        <v>3</v>
      </c>
      <c r="F188" s="32" t="s">
        <v>116</v>
      </c>
      <c r="G188" s="34" t="s">
        <v>124</v>
      </c>
      <c r="H188" s="31" t="s">
        <v>17</v>
      </c>
      <c r="I188" s="35" t="str">
        <f>I189</f>
        <v>S1620</v>
      </c>
      <c r="J188" s="36"/>
      <c r="K188" s="37">
        <f>K189</f>
        <v>880000</v>
      </c>
      <c r="L188" s="37">
        <f>L189</f>
        <v>880000</v>
      </c>
      <c r="M188" s="37">
        <f>M189</f>
        <v>781906.54</v>
      </c>
      <c r="N188" s="38">
        <f t="shared" si="33"/>
        <v>88.853015909090914</v>
      </c>
      <c r="O188" s="38">
        <f t="shared" si="31"/>
        <v>88.853015909090914</v>
      </c>
      <c r="P188" s="6"/>
    </row>
    <row r="189" spans="1:16" ht="47.25" x14ac:dyDescent="0.25">
      <c r="A189" s="22"/>
      <c r="B189" s="30" t="s">
        <v>23</v>
      </c>
      <c r="C189" s="31">
        <v>951</v>
      </c>
      <c r="D189" s="32">
        <v>5</v>
      </c>
      <c r="E189" s="33">
        <v>3</v>
      </c>
      <c r="F189" s="32" t="s">
        <v>116</v>
      </c>
      <c r="G189" s="34" t="s">
        <v>124</v>
      </c>
      <c r="H189" s="31" t="s">
        <v>17</v>
      </c>
      <c r="I189" s="35" t="s">
        <v>114</v>
      </c>
      <c r="J189" s="36" t="s">
        <v>24</v>
      </c>
      <c r="K189" s="37">
        <v>880000</v>
      </c>
      <c r="L189" s="37">
        <v>880000</v>
      </c>
      <c r="M189" s="37">
        <v>781906.54</v>
      </c>
      <c r="N189" s="38">
        <f t="shared" si="33"/>
        <v>88.853015909090914</v>
      </c>
      <c r="O189" s="38">
        <f t="shared" si="31"/>
        <v>88.853015909090914</v>
      </c>
      <c r="P189" s="6"/>
    </row>
    <row r="190" spans="1:16" ht="38.450000000000003" customHeight="1" x14ac:dyDescent="0.25">
      <c r="A190" s="22"/>
      <c r="B190" s="75" t="s">
        <v>104</v>
      </c>
      <c r="C190" s="31">
        <v>951</v>
      </c>
      <c r="D190" s="32">
        <v>5</v>
      </c>
      <c r="E190" s="33">
        <v>3</v>
      </c>
      <c r="F190" s="32" t="s">
        <v>116</v>
      </c>
      <c r="G190" s="34" t="s">
        <v>124</v>
      </c>
      <c r="H190" s="31" t="s">
        <v>17</v>
      </c>
      <c r="I190" s="35">
        <f>I191</f>
        <v>71620</v>
      </c>
      <c r="J190" s="36"/>
      <c r="K190" s="37">
        <f>K191</f>
        <v>16709000</v>
      </c>
      <c r="L190" s="37">
        <f>L191</f>
        <v>16709000</v>
      </c>
      <c r="M190" s="37">
        <f>M191</f>
        <v>14351452.310000001</v>
      </c>
      <c r="N190" s="38">
        <f t="shared" si="33"/>
        <v>85.890551858279977</v>
      </c>
      <c r="O190" s="38">
        <f t="shared" si="31"/>
        <v>85.890551858279977</v>
      </c>
      <c r="P190" s="6"/>
    </row>
    <row r="191" spans="1:16" ht="47.25" x14ac:dyDescent="0.25">
      <c r="A191" s="22"/>
      <c r="B191" s="30" t="s">
        <v>23</v>
      </c>
      <c r="C191" s="31">
        <v>951</v>
      </c>
      <c r="D191" s="32">
        <v>5</v>
      </c>
      <c r="E191" s="33">
        <v>3</v>
      </c>
      <c r="F191" s="32" t="s">
        <v>116</v>
      </c>
      <c r="G191" s="34" t="s">
        <v>124</v>
      </c>
      <c r="H191" s="31" t="s">
        <v>17</v>
      </c>
      <c r="I191" s="35">
        <v>71620</v>
      </c>
      <c r="J191" s="36" t="s">
        <v>24</v>
      </c>
      <c r="K191" s="37">
        <v>16709000</v>
      </c>
      <c r="L191" s="37">
        <v>16709000</v>
      </c>
      <c r="M191" s="37">
        <v>14351452.310000001</v>
      </c>
      <c r="N191" s="38">
        <f t="shared" si="33"/>
        <v>85.890551858279977</v>
      </c>
      <c r="O191" s="38">
        <f t="shared" si="31"/>
        <v>85.890551858279977</v>
      </c>
      <c r="P191" s="6"/>
    </row>
    <row r="192" spans="1:16" ht="15.75" x14ac:dyDescent="0.25">
      <c r="A192" s="22"/>
      <c r="B192" s="30" t="s">
        <v>126</v>
      </c>
      <c r="C192" s="31">
        <v>951</v>
      </c>
      <c r="D192" s="32">
        <v>5</v>
      </c>
      <c r="E192" s="33">
        <v>3</v>
      </c>
      <c r="F192" s="32">
        <v>24</v>
      </c>
      <c r="G192" s="34">
        <v>4</v>
      </c>
      <c r="H192" s="31" t="s">
        <v>48</v>
      </c>
      <c r="I192" s="35"/>
      <c r="J192" s="36"/>
      <c r="K192" s="37">
        <f t="shared" ref="K192:M193" si="40">K193</f>
        <v>2905020</v>
      </c>
      <c r="L192" s="37">
        <f t="shared" si="40"/>
        <v>2905020</v>
      </c>
      <c r="M192" s="37">
        <f t="shared" si="40"/>
        <v>2780899.48</v>
      </c>
      <c r="N192" s="38">
        <f t="shared" si="33"/>
        <v>95.727378124763334</v>
      </c>
      <c r="O192" s="38">
        <f t="shared" si="31"/>
        <v>95.727378124763334</v>
      </c>
      <c r="P192" s="6"/>
    </row>
    <row r="193" spans="1:16" ht="29.25" customHeight="1" x14ac:dyDescent="0.25">
      <c r="A193" s="22"/>
      <c r="B193" s="75" t="s">
        <v>104</v>
      </c>
      <c r="C193" s="31">
        <v>951</v>
      </c>
      <c r="D193" s="32">
        <v>5</v>
      </c>
      <c r="E193" s="33">
        <v>3</v>
      </c>
      <c r="F193" s="32">
        <v>24</v>
      </c>
      <c r="G193" s="34">
        <v>4</v>
      </c>
      <c r="H193" s="31" t="s">
        <v>48</v>
      </c>
      <c r="I193" s="35">
        <f>I194</f>
        <v>61620</v>
      </c>
      <c r="J193" s="36"/>
      <c r="K193" s="37">
        <f t="shared" si="40"/>
        <v>2905020</v>
      </c>
      <c r="L193" s="37">
        <f t="shared" si="40"/>
        <v>2905020</v>
      </c>
      <c r="M193" s="37">
        <f t="shared" si="40"/>
        <v>2780899.48</v>
      </c>
      <c r="N193" s="38">
        <f t="shared" si="33"/>
        <v>95.727378124763334</v>
      </c>
      <c r="O193" s="38">
        <f t="shared" si="31"/>
        <v>95.727378124763334</v>
      </c>
      <c r="P193" s="6"/>
    </row>
    <row r="194" spans="1:16" ht="47.25" x14ac:dyDescent="0.25">
      <c r="A194" s="22"/>
      <c r="B194" s="30" t="s">
        <v>23</v>
      </c>
      <c r="C194" s="31">
        <v>951</v>
      </c>
      <c r="D194" s="32">
        <v>5</v>
      </c>
      <c r="E194" s="33">
        <v>3</v>
      </c>
      <c r="F194" s="32">
        <v>24</v>
      </c>
      <c r="G194" s="34">
        <v>4</v>
      </c>
      <c r="H194" s="31" t="s">
        <v>48</v>
      </c>
      <c r="I194" s="35">
        <v>61620</v>
      </c>
      <c r="J194" s="36">
        <v>240</v>
      </c>
      <c r="K194" s="37">
        <v>2905020</v>
      </c>
      <c r="L194" s="37">
        <v>2905020</v>
      </c>
      <c r="M194" s="37">
        <v>2780899.48</v>
      </c>
      <c r="N194" s="38">
        <f t="shared" ref="N194:N226" si="41">M194/K194*100</f>
        <v>95.727378124763334</v>
      </c>
      <c r="O194" s="38">
        <f t="shared" si="31"/>
        <v>95.727378124763334</v>
      </c>
      <c r="P194" s="6"/>
    </row>
    <row r="195" spans="1:16" ht="31.5" x14ac:dyDescent="0.25">
      <c r="A195" s="22"/>
      <c r="B195" s="30" t="s">
        <v>127</v>
      </c>
      <c r="C195" s="31">
        <v>951</v>
      </c>
      <c r="D195" s="32">
        <v>5</v>
      </c>
      <c r="E195" s="33">
        <v>3</v>
      </c>
      <c r="F195" s="32">
        <v>24</v>
      </c>
      <c r="G195" s="34">
        <v>4</v>
      </c>
      <c r="H195" s="31" t="s">
        <v>128</v>
      </c>
      <c r="I195" s="35"/>
      <c r="J195" s="36"/>
      <c r="K195" s="37">
        <f t="shared" ref="K195:M196" si="42">K196</f>
        <v>1135682.48</v>
      </c>
      <c r="L195" s="37">
        <f t="shared" si="42"/>
        <v>1135682.48</v>
      </c>
      <c r="M195" s="37">
        <f t="shared" si="42"/>
        <v>1029641.75</v>
      </c>
      <c r="N195" s="38">
        <f t="shared" si="41"/>
        <v>90.662818889307857</v>
      </c>
      <c r="O195" s="38">
        <f t="shared" si="31"/>
        <v>90.662818889307857</v>
      </c>
      <c r="P195" s="6"/>
    </row>
    <row r="196" spans="1:16" ht="37.15" customHeight="1" x14ac:dyDescent="0.25">
      <c r="A196" s="22"/>
      <c r="B196" s="75" t="s">
        <v>104</v>
      </c>
      <c r="C196" s="31">
        <v>951</v>
      </c>
      <c r="D196" s="32">
        <v>5</v>
      </c>
      <c r="E196" s="33">
        <v>3</v>
      </c>
      <c r="F196" s="32" t="s">
        <v>116</v>
      </c>
      <c r="G196" s="34" t="s">
        <v>124</v>
      </c>
      <c r="H196" s="31" t="s">
        <v>128</v>
      </c>
      <c r="I196" s="35">
        <v>61620</v>
      </c>
      <c r="J196" s="36"/>
      <c r="K196" s="37">
        <f t="shared" si="42"/>
        <v>1135682.48</v>
      </c>
      <c r="L196" s="37">
        <f t="shared" si="42"/>
        <v>1135682.48</v>
      </c>
      <c r="M196" s="37">
        <f t="shared" si="42"/>
        <v>1029641.75</v>
      </c>
      <c r="N196" s="38">
        <f t="shared" si="41"/>
        <v>90.662818889307857</v>
      </c>
      <c r="O196" s="38">
        <f t="shared" si="31"/>
        <v>90.662818889307857</v>
      </c>
      <c r="P196" s="6"/>
    </row>
    <row r="197" spans="1:16" ht="47.25" x14ac:dyDescent="0.25">
      <c r="A197" s="22"/>
      <c r="B197" s="30" t="s">
        <v>23</v>
      </c>
      <c r="C197" s="31">
        <v>951</v>
      </c>
      <c r="D197" s="32">
        <v>5</v>
      </c>
      <c r="E197" s="33">
        <v>3</v>
      </c>
      <c r="F197" s="32" t="s">
        <v>116</v>
      </c>
      <c r="G197" s="34" t="s">
        <v>124</v>
      </c>
      <c r="H197" s="31" t="s">
        <v>128</v>
      </c>
      <c r="I197" s="35">
        <f>I196</f>
        <v>61620</v>
      </c>
      <c r="J197" s="36" t="s">
        <v>24</v>
      </c>
      <c r="K197" s="37">
        <v>1135682.48</v>
      </c>
      <c r="L197" s="37">
        <v>1135682.48</v>
      </c>
      <c r="M197" s="37">
        <v>1029641.75</v>
      </c>
      <c r="N197" s="38">
        <f t="shared" si="41"/>
        <v>90.662818889307857</v>
      </c>
      <c r="O197" s="38">
        <f t="shared" si="31"/>
        <v>90.662818889307857</v>
      </c>
      <c r="P197" s="6"/>
    </row>
    <row r="198" spans="1:16" ht="31.5" x14ac:dyDescent="0.25">
      <c r="A198" s="22"/>
      <c r="B198" s="30" t="s">
        <v>129</v>
      </c>
      <c r="C198" s="31">
        <v>951</v>
      </c>
      <c r="D198" s="32">
        <v>5</v>
      </c>
      <c r="E198" s="33">
        <v>3</v>
      </c>
      <c r="F198" s="32">
        <v>24</v>
      </c>
      <c r="G198" s="34">
        <v>4</v>
      </c>
      <c r="H198" s="31" t="s">
        <v>130</v>
      </c>
      <c r="I198" s="35"/>
      <c r="J198" s="36"/>
      <c r="K198" s="37">
        <f t="shared" ref="K198:M198" si="43">K199</f>
        <v>15278563</v>
      </c>
      <c r="L198" s="37">
        <f t="shared" si="43"/>
        <v>15278563</v>
      </c>
      <c r="M198" s="37">
        <f t="shared" si="43"/>
        <v>14789069.970000001</v>
      </c>
      <c r="N198" s="38">
        <f t="shared" si="41"/>
        <v>96.7962102849594</v>
      </c>
      <c r="O198" s="38">
        <f t="shared" si="31"/>
        <v>96.7962102849594</v>
      </c>
      <c r="P198" s="6"/>
    </row>
    <row r="199" spans="1:16" ht="33" customHeight="1" x14ac:dyDescent="0.25">
      <c r="A199" s="22"/>
      <c r="B199" s="75" t="s">
        <v>104</v>
      </c>
      <c r="C199" s="31">
        <v>951</v>
      </c>
      <c r="D199" s="32">
        <v>5</v>
      </c>
      <c r="E199" s="33">
        <v>3</v>
      </c>
      <c r="F199" s="32">
        <v>24</v>
      </c>
      <c r="G199" s="34">
        <v>4</v>
      </c>
      <c r="H199" s="31" t="s">
        <v>130</v>
      </c>
      <c r="I199" s="35">
        <f>I200</f>
        <v>61620</v>
      </c>
      <c r="J199" s="36"/>
      <c r="K199" s="37">
        <f>K200+K201</f>
        <v>15278563</v>
      </c>
      <c r="L199" s="37">
        <f t="shared" ref="L199:M199" si="44">L200+L201</f>
        <v>15278563</v>
      </c>
      <c r="M199" s="37">
        <f t="shared" si="44"/>
        <v>14789069.970000001</v>
      </c>
      <c r="N199" s="38">
        <f t="shared" si="41"/>
        <v>96.7962102849594</v>
      </c>
      <c r="O199" s="38">
        <f t="shared" si="31"/>
        <v>96.7962102849594</v>
      </c>
      <c r="P199" s="6"/>
    </row>
    <row r="200" spans="1:16" ht="47.25" x14ac:dyDescent="0.25">
      <c r="A200" s="22"/>
      <c r="B200" s="30" t="s">
        <v>23</v>
      </c>
      <c r="C200" s="31">
        <v>951</v>
      </c>
      <c r="D200" s="32">
        <v>5</v>
      </c>
      <c r="E200" s="33">
        <v>3</v>
      </c>
      <c r="F200" s="32">
        <v>24</v>
      </c>
      <c r="G200" s="34">
        <v>4</v>
      </c>
      <c r="H200" s="31" t="s">
        <v>130</v>
      </c>
      <c r="I200" s="35">
        <v>61620</v>
      </c>
      <c r="J200" s="36">
        <v>240</v>
      </c>
      <c r="K200" s="37">
        <v>15256063</v>
      </c>
      <c r="L200" s="37">
        <v>15256063</v>
      </c>
      <c r="M200" s="37">
        <v>14766569.970000001</v>
      </c>
      <c r="N200" s="38">
        <f t="shared" si="41"/>
        <v>96.791485260646866</v>
      </c>
      <c r="O200" s="38">
        <f t="shared" si="31"/>
        <v>96.791485260646866</v>
      </c>
      <c r="P200" s="6"/>
    </row>
    <row r="201" spans="1:16" ht="15.75" x14ac:dyDescent="0.25">
      <c r="A201" s="22"/>
      <c r="B201" s="30" t="s">
        <v>56</v>
      </c>
      <c r="C201" s="31" t="s">
        <v>59</v>
      </c>
      <c r="D201" s="32">
        <v>5</v>
      </c>
      <c r="E201" s="33">
        <v>3</v>
      </c>
      <c r="F201" s="32">
        <v>24</v>
      </c>
      <c r="G201" s="34">
        <v>4</v>
      </c>
      <c r="H201" s="31" t="s">
        <v>130</v>
      </c>
      <c r="I201" s="35">
        <v>61620</v>
      </c>
      <c r="J201" s="36">
        <v>350</v>
      </c>
      <c r="K201" s="37">
        <v>22500</v>
      </c>
      <c r="L201" s="37">
        <v>22500</v>
      </c>
      <c r="M201" s="37">
        <v>22500</v>
      </c>
      <c r="N201" s="38">
        <f t="shared" si="41"/>
        <v>100</v>
      </c>
      <c r="O201" s="38">
        <f t="shared" si="31"/>
        <v>100</v>
      </c>
      <c r="P201" s="6"/>
    </row>
    <row r="202" spans="1:16" ht="29.25" customHeight="1" x14ac:dyDescent="0.25">
      <c r="A202" s="22"/>
      <c r="B202" s="76" t="s">
        <v>131</v>
      </c>
      <c r="C202" s="31">
        <v>951</v>
      </c>
      <c r="D202" s="32">
        <v>5</v>
      </c>
      <c r="E202" s="33">
        <v>3</v>
      </c>
      <c r="F202" s="32">
        <v>24</v>
      </c>
      <c r="G202" s="34">
        <v>4</v>
      </c>
      <c r="H202" s="31" t="s">
        <v>132</v>
      </c>
      <c r="I202" s="35"/>
      <c r="J202" s="36"/>
      <c r="K202" s="37">
        <f>K203+K205+K207</f>
        <v>7482646.96</v>
      </c>
      <c r="L202" s="37">
        <f>L203+L205+L207</f>
        <v>7482646.96</v>
      </c>
      <c r="M202" s="37">
        <f>M203+M205+M207</f>
        <v>6745242.9800000004</v>
      </c>
      <c r="N202" s="38">
        <f t="shared" si="41"/>
        <v>90.14514537513341</v>
      </c>
      <c r="O202" s="38">
        <f t="shared" si="31"/>
        <v>90.14514537513341</v>
      </c>
      <c r="P202" s="6"/>
    </row>
    <row r="203" spans="1:16" ht="31.5" customHeight="1" x14ac:dyDescent="0.25">
      <c r="A203" s="22"/>
      <c r="B203" s="76" t="s">
        <v>104</v>
      </c>
      <c r="C203" s="31" t="s">
        <v>59</v>
      </c>
      <c r="D203" s="32">
        <v>5</v>
      </c>
      <c r="E203" s="33">
        <v>3</v>
      </c>
      <c r="F203" s="32">
        <v>24</v>
      </c>
      <c r="G203" s="34">
        <v>4</v>
      </c>
      <c r="H203" s="31" t="s">
        <v>132</v>
      </c>
      <c r="I203" s="35">
        <f>I204</f>
        <v>61620</v>
      </c>
      <c r="J203" s="36"/>
      <c r="K203" s="37">
        <f>K204</f>
        <v>6357646.96</v>
      </c>
      <c r="L203" s="37">
        <f>L204</f>
        <v>6357646.96</v>
      </c>
      <c r="M203" s="37">
        <f>M204</f>
        <v>5624278.2400000002</v>
      </c>
      <c r="N203" s="38">
        <f t="shared" si="41"/>
        <v>88.464777540903285</v>
      </c>
      <c r="O203" s="38">
        <f t="shared" si="31"/>
        <v>88.464777540903285</v>
      </c>
      <c r="P203" s="6"/>
    </row>
    <row r="204" spans="1:16" ht="51" customHeight="1" x14ac:dyDescent="0.25">
      <c r="A204" s="22"/>
      <c r="B204" s="76" t="s">
        <v>23</v>
      </c>
      <c r="C204" s="31" t="s">
        <v>59</v>
      </c>
      <c r="D204" s="32">
        <v>5</v>
      </c>
      <c r="E204" s="33">
        <v>3</v>
      </c>
      <c r="F204" s="32">
        <v>24</v>
      </c>
      <c r="G204" s="34">
        <v>4</v>
      </c>
      <c r="H204" s="31" t="s">
        <v>132</v>
      </c>
      <c r="I204" s="35">
        <v>61620</v>
      </c>
      <c r="J204" s="36">
        <v>240</v>
      </c>
      <c r="K204" s="37">
        <v>6357646.96</v>
      </c>
      <c r="L204" s="37">
        <v>6357646.96</v>
      </c>
      <c r="M204" s="37">
        <v>5624278.2400000002</v>
      </c>
      <c r="N204" s="38">
        <f t="shared" si="41"/>
        <v>88.464777540903285</v>
      </c>
      <c r="O204" s="38">
        <f t="shared" si="31"/>
        <v>88.464777540903285</v>
      </c>
      <c r="P204" s="6"/>
    </row>
    <row r="205" spans="1:16" ht="33" customHeight="1" x14ac:dyDescent="0.25">
      <c r="A205" s="22"/>
      <c r="B205" s="75" t="s">
        <v>104</v>
      </c>
      <c r="C205" s="31">
        <v>951</v>
      </c>
      <c r="D205" s="32">
        <v>5</v>
      </c>
      <c r="E205" s="33">
        <v>3</v>
      </c>
      <c r="F205" s="32">
        <v>24</v>
      </c>
      <c r="G205" s="34">
        <v>4</v>
      </c>
      <c r="H205" s="31" t="s">
        <v>132</v>
      </c>
      <c r="I205" s="35" t="str">
        <f>I206</f>
        <v>S1620</v>
      </c>
      <c r="J205" s="36"/>
      <c r="K205" s="37">
        <f>K206</f>
        <v>56000</v>
      </c>
      <c r="L205" s="37">
        <f>L206</f>
        <v>56000</v>
      </c>
      <c r="M205" s="37">
        <f>M206</f>
        <v>51964.74</v>
      </c>
      <c r="N205" s="38">
        <f t="shared" si="41"/>
        <v>92.79417857142856</v>
      </c>
      <c r="O205" s="38">
        <f t="shared" si="31"/>
        <v>92.79417857142856</v>
      </c>
      <c r="P205" s="6"/>
    </row>
    <row r="206" spans="1:16" ht="47.25" x14ac:dyDescent="0.25">
      <c r="A206" s="22"/>
      <c r="B206" s="30" t="s">
        <v>23</v>
      </c>
      <c r="C206" s="31">
        <v>951</v>
      </c>
      <c r="D206" s="32">
        <v>5</v>
      </c>
      <c r="E206" s="33">
        <v>3</v>
      </c>
      <c r="F206" s="32">
        <v>24</v>
      </c>
      <c r="G206" s="34">
        <v>4</v>
      </c>
      <c r="H206" s="31" t="s">
        <v>132</v>
      </c>
      <c r="I206" s="35" t="s">
        <v>114</v>
      </c>
      <c r="J206" s="36">
        <v>240</v>
      </c>
      <c r="K206" s="37">
        <v>56000</v>
      </c>
      <c r="L206" s="37">
        <v>56000</v>
      </c>
      <c r="M206" s="37">
        <v>51964.74</v>
      </c>
      <c r="N206" s="38">
        <f t="shared" si="41"/>
        <v>92.79417857142856</v>
      </c>
      <c r="O206" s="38">
        <f t="shared" si="31"/>
        <v>92.79417857142856</v>
      </c>
      <c r="P206" s="6"/>
    </row>
    <row r="207" spans="1:16" ht="30" customHeight="1" x14ac:dyDescent="0.25">
      <c r="A207" s="22"/>
      <c r="B207" s="30" t="s">
        <v>104</v>
      </c>
      <c r="C207" s="31" t="s">
        <v>59</v>
      </c>
      <c r="D207" s="32">
        <v>5</v>
      </c>
      <c r="E207" s="33">
        <v>3</v>
      </c>
      <c r="F207" s="32">
        <v>24</v>
      </c>
      <c r="G207" s="34">
        <v>4</v>
      </c>
      <c r="H207" s="31" t="s">
        <v>132</v>
      </c>
      <c r="I207" s="35">
        <f>I208</f>
        <v>71620</v>
      </c>
      <c r="J207" s="36"/>
      <c r="K207" s="37">
        <f>K208</f>
        <v>1069000</v>
      </c>
      <c r="L207" s="37">
        <f>L208</f>
        <v>1069000</v>
      </c>
      <c r="M207" s="37">
        <f>M208</f>
        <v>1069000</v>
      </c>
      <c r="N207" s="38">
        <f t="shared" si="41"/>
        <v>100</v>
      </c>
      <c r="O207" s="38">
        <f t="shared" si="31"/>
        <v>100</v>
      </c>
      <c r="P207" s="6"/>
    </row>
    <row r="208" spans="1:16" ht="48.75" customHeight="1" x14ac:dyDescent="0.25">
      <c r="A208" s="22"/>
      <c r="B208" s="30" t="s">
        <v>23</v>
      </c>
      <c r="C208" s="31" t="s">
        <v>59</v>
      </c>
      <c r="D208" s="32">
        <v>5</v>
      </c>
      <c r="E208" s="33">
        <v>3</v>
      </c>
      <c r="F208" s="32">
        <v>24</v>
      </c>
      <c r="G208" s="34">
        <v>4</v>
      </c>
      <c r="H208" s="31" t="s">
        <v>132</v>
      </c>
      <c r="I208" s="35">
        <v>71620</v>
      </c>
      <c r="J208" s="36">
        <v>240</v>
      </c>
      <c r="K208" s="37">
        <v>1069000</v>
      </c>
      <c r="L208" s="37">
        <v>1069000</v>
      </c>
      <c r="M208" s="37">
        <v>1069000</v>
      </c>
      <c r="N208" s="38">
        <f t="shared" si="41"/>
        <v>100</v>
      </c>
      <c r="O208" s="38">
        <f t="shared" si="31"/>
        <v>100</v>
      </c>
      <c r="P208" s="6"/>
    </row>
    <row r="209" spans="1:16" ht="31.5" x14ac:dyDescent="0.25">
      <c r="A209" s="22"/>
      <c r="B209" s="76" t="s">
        <v>133</v>
      </c>
      <c r="C209" s="31">
        <v>951</v>
      </c>
      <c r="D209" s="32">
        <v>5</v>
      </c>
      <c r="E209" s="33">
        <v>3</v>
      </c>
      <c r="F209" s="32">
        <v>24</v>
      </c>
      <c r="G209" s="34">
        <v>4</v>
      </c>
      <c r="H209" s="31" t="s">
        <v>134</v>
      </c>
      <c r="I209" s="35"/>
      <c r="J209" s="36"/>
      <c r="K209" s="37">
        <f t="shared" ref="K209:M210" si="45">K210</f>
        <v>5890159.2000000002</v>
      </c>
      <c r="L209" s="37">
        <f t="shared" si="45"/>
        <v>5890159.2000000002</v>
      </c>
      <c r="M209" s="37">
        <f t="shared" si="45"/>
        <v>5291016.6100000003</v>
      </c>
      <c r="N209" s="38">
        <f t="shared" si="41"/>
        <v>89.828074765789012</v>
      </c>
      <c r="O209" s="38">
        <f t="shared" si="31"/>
        <v>89.828074765789012</v>
      </c>
      <c r="P209" s="6"/>
    </row>
    <row r="210" spans="1:16" ht="34.5" customHeight="1" x14ac:dyDescent="0.25">
      <c r="A210" s="22"/>
      <c r="B210" s="75" t="s">
        <v>104</v>
      </c>
      <c r="C210" s="31">
        <v>951</v>
      </c>
      <c r="D210" s="32">
        <v>5</v>
      </c>
      <c r="E210" s="33">
        <v>3</v>
      </c>
      <c r="F210" s="32">
        <v>24</v>
      </c>
      <c r="G210" s="34">
        <v>4</v>
      </c>
      <c r="H210" s="31" t="s">
        <v>134</v>
      </c>
      <c r="I210" s="35">
        <f>I211</f>
        <v>61620</v>
      </c>
      <c r="J210" s="36"/>
      <c r="K210" s="37">
        <f t="shared" si="45"/>
        <v>5890159.2000000002</v>
      </c>
      <c r="L210" s="37">
        <f t="shared" si="45"/>
        <v>5890159.2000000002</v>
      </c>
      <c r="M210" s="37">
        <f t="shared" si="45"/>
        <v>5291016.6100000003</v>
      </c>
      <c r="N210" s="38">
        <f t="shared" si="41"/>
        <v>89.828074765789012</v>
      </c>
      <c r="O210" s="38">
        <f t="shared" si="31"/>
        <v>89.828074765789012</v>
      </c>
      <c r="P210" s="6"/>
    </row>
    <row r="211" spans="1:16" ht="47.25" x14ac:dyDescent="0.25">
      <c r="A211" s="22"/>
      <c r="B211" s="30" t="s">
        <v>23</v>
      </c>
      <c r="C211" s="31">
        <v>951</v>
      </c>
      <c r="D211" s="32">
        <v>5</v>
      </c>
      <c r="E211" s="33">
        <v>3</v>
      </c>
      <c r="F211" s="32">
        <v>24</v>
      </c>
      <c r="G211" s="34">
        <v>4</v>
      </c>
      <c r="H211" s="31" t="s">
        <v>134</v>
      </c>
      <c r="I211" s="35">
        <v>61620</v>
      </c>
      <c r="J211" s="36">
        <v>240</v>
      </c>
      <c r="K211" s="37">
        <v>5890159.2000000002</v>
      </c>
      <c r="L211" s="37">
        <v>5890159.2000000002</v>
      </c>
      <c r="M211" s="37">
        <v>5291016.6100000003</v>
      </c>
      <c r="N211" s="38">
        <f t="shared" si="41"/>
        <v>89.828074765789012</v>
      </c>
      <c r="O211" s="38">
        <f t="shared" si="31"/>
        <v>89.828074765789012</v>
      </c>
      <c r="P211" s="6"/>
    </row>
    <row r="212" spans="1:16" ht="31.5" x14ac:dyDescent="0.25">
      <c r="A212" s="22"/>
      <c r="B212" s="76" t="s">
        <v>62</v>
      </c>
      <c r="C212" s="31">
        <v>951</v>
      </c>
      <c r="D212" s="32">
        <v>5</v>
      </c>
      <c r="E212" s="33">
        <v>3</v>
      </c>
      <c r="F212" s="32">
        <v>24</v>
      </c>
      <c r="G212" s="34">
        <v>4</v>
      </c>
      <c r="H212" s="31" t="s">
        <v>63</v>
      </c>
      <c r="I212" s="35"/>
      <c r="J212" s="36"/>
      <c r="K212" s="37">
        <f t="shared" ref="K212:M213" si="46">K213</f>
        <v>10009600</v>
      </c>
      <c r="L212" s="37">
        <f t="shared" si="46"/>
        <v>10009600</v>
      </c>
      <c r="M212" s="37">
        <f t="shared" si="46"/>
        <v>9966577.7300000004</v>
      </c>
      <c r="N212" s="38">
        <f t="shared" si="41"/>
        <v>99.570189917679031</v>
      </c>
      <c r="O212" s="38">
        <f t="shared" si="31"/>
        <v>99.570189917679031</v>
      </c>
      <c r="P212" s="6"/>
    </row>
    <row r="213" spans="1:16" ht="40.15" customHeight="1" x14ac:dyDescent="0.25">
      <c r="A213" s="22"/>
      <c r="B213" s="75" t="s">
        <v>104</v>
      </c>
      <c r="C213" s="31">
        <v>951</v>
      </c>
      <c r="D213" s="32">
        <v>5</v>
      </c>
      <c r="E213" s="33">
        <v>3</v>
      </c>
      <c r="F213" s="32">
        <v>24</v>
      </c>
      <c r="G213" s="34">
        <v>4</v>
      </c>
      <c r="H213" s="31" t="s">
        <v>63</v>
      </c>
      <c r="I213" s="35">
        <f>I214</f>
        <v>61620</v>
      </c>
      <c r="J213" s="36"/>
      <c r="K213" s="37">
        <f t="shared" si="46"/>
        <v>10009600</v>
      </c>
      <c r="L213" s="37">
        <f t="shared" si="46"/>
        <v>10009600</v>
      </c>
      <c r="M213" s="37">
        <f t="shared" si="46"/>
        <v>9966577.7300000004</v>
      </c>
      <c r="N213" s="38">
        <f t="shared" si="41"/>
        <v>99.570189917679031</v>
      </c>
      <c r="O213" s="38">
        <f t="shared" si="31"/>
        <v>99.570189917679031</v>
      </c>
      <c r="P213" s="6"/>
    </row>
    <row r="214" spans="1:16" ht="47.25" x14ac:dyDescent="0.25">
      <c r="A214" s="22"/>
      <c r="B214" s="30" t="s">
        <v>23</v>
      </c>
      <c r="C214" s="31">
        <v>951</v>
      </c>
      <c r="D214" s="32">
        <v>5</v>
      </c>
      <c r="E214" s="33">
        <v>3</v>
      </c>
      <c r="F214" s="32">
        <v>24</v>
      </c>
      <c r="G214" s="34">
        <v>4</v>
      </c>
      <c r="H214" s="31" t="s">
        <v>63</v>
      </c>
      <c r="I214" s="35">
        <v>61620</v>
      </c>
      <c r="J214" s="36">
        <v>240</v>
      </c>
      <c r="K214" s="37">
        <v>10009600</v>
      </c>
      <c r="L214" s="37">
        <v>10009600</v>
      </c>
      <c r="M214" s="37">
        <v>9966577.7300000004</v>
      </c>
      <c r="N214" s="38">
        <f t="shared" si="41"/>
        <v>99.570189917679031</v>
      </c>
      <c r="O214" s="38">
        <f t="shared" si="31"/>
        <v>99.570189917679031</v>
      </c>
      <c r="P214" s="6"/>
    </row>
    <row r="215" spans="1:16" ht="31.5" x14ac:dyDescent="0.25">
      <c r="A215" s="22"/>
      <c r="B215" s="76" t="s">
        <v>135</v>
      </c>
      <c r="C215" s="31">
        <v>951</v>
      </c>
      <c r="D215" s="32">
        <v>5</v>
      </c>
      <c r="E215" s="33">
        <v>3</v>
      </c>
      <c r="F215" s="32">
        <v>24</v>
      </c>
      <c r="G215" s="34">
        <v>4</v>
      </c>
      <c r="H215" s="31" t="s">
        <v>136</v>
      </c>
      <c r="I215" s="35"/>
      <c r="J215" s="36"/>
      <c r="K215" s="37">
        <f t="shared" ref="K215:M216" si="47">K216</f>
        <v>4423690.84</v>
      </c>
      <c r="L215" s="37">
        <f t="shared" si="47"/>
        <v>4423690.84</v>
      </c>
      <c r="M215" s="37">
        <f t="shared" si="47"/>
        <v>3944891.25</v>
      </c>
      <c r="N215" s="38">
        <f t="shared" si="41"/>
        <v>89.176468082475679</v>
      </c>
      <c r="O215" s="38">
        <f t="shared" si="31"/>
        <v>89.176468082475679</v>
      </c>
      <c r="P215" s="6"/>
    </row>
    <row r="216" spans="1:16" ht="35.25" customHeight="1" x14ac:dyDescent="0.25">
      <c r="A216" s="22"/>
      <c r="B216" s="75" t="s">
        <v>104</v>
      </c>
      <c r="C216" s="31">
        <v>951</v>
      </c>
      <c r="D216" s="32">
        <v>5</v>
      </c>
      <c r="E216" s="33">
        <v>3</v>
      </c>
      <c r="F216" s="32">
        <v>24</v>
      </c>
      <c r="G216" s="34">
        <v>4</v>
      </c>
      <c r="H216" s="31" t="s">
        <v>136</v>
      </c>
      <c r="I216" s="35">
        <f>I217</f>
        <v>61620</v>
      </c>
      <c r="J216" s="36"/>
      <c r="K216" s="37">
        <f t="shared" si="47"/>
        <v>4423690.84</v>
      </c>
      <c r="L216" s="37">
        <f t="shared" si="47"/>
        <v>4423690.84</v>
      </c>
      <c r="M216" s="37">
        <f t="shared" si="47"/>
        <v>3944891.25</v>
      </c>
      <c r="N216" s="38">
        <f t="shared" si="41"/>
        <v>89.176468082475679</v>
      </c>
      <c r="O216" s="38">
        <f t="shared" si="31"/>
        <v>89.176468082475679</v>
      </c>
      <c r="P216" s="6"/>
    </row>
    <row r="217" spans="1:16" ht="47.25" x14ac:dyDescent="0.25">
      <c r="A217" s="22"/>
      <c r="B217" s="30" t="s">
        <v>23</v>
      </c>
      <c r="C217" s="31">
        <v>951</v>
      </c>
      <c r="D217" s="32">
        <v>5</v>
      </c>
      <c r="E217" s="33">
        <v>3</v>
      </c>
      <c r="F217" s="32">
        <v>24</v>
      </c>
      <c r="G217" s="34">
        <v>4</v>
      </c>
      <c r="H217" s="31" t="s">
        <v>136</v>
      </c>
      <c r="I217" s="35">
        <v>61620</v>
      </c>
      <c r="J217" s="36">
        <v>240</v>
      </c>
      <c r="K217" s="37">
        <v>4423690.84</v>
      </c>
      <c r="L217" s="37">
        <v>4423690.84</v>
      </c>
      <c r="M217" s="37">
        <v>3944891.25</v>
      </c>
      <c r="N217" s="38">
        <f t="shared" si="41"/>
        <v>89.176468082475679</v>
      </c>
      <c r="O217" s="38">
        <f t="shared" si="31"/>
        <v>89.176468082475679</v>
      </c>
      <c r="P217" s="6"/>
    </row>
    <row r="218" spans="1:16" ht="30" customHeight="1" x14ac:dyDescent="0.25">
      <c r="A218" s="22"/>
      <c r="B218" s="30" t="s">
        <v>137</v>
      </c>
      <c r="C218" s="31">
        <v>951</v>
      </c>
      <c r="D218" s="32">
        <v>5</v>
      </c>
      <c r="E218" s="33">
        <v>3</v>
      </c>
      <c r="F218" s="32">
        <v>24</v>
      </c>
      <c r="G218" s="34">
        <v>4</v>
      </c>
      <c r="H218" s="31" t="s">
        <v>138</v>
      </c>
      <c r="I218" s="35"/>
      <c r="J218" s="36"/>
      <c r="K218" s="37">
        <f>K219+K221+K223</f>
        <v>3975600</v>
      </c>
      <c r="L218" s="37">
        <f>L219+L221+L223</f>
        <v>3975600</v>
      </c>
      <c r="M218" s="37">
        <f>M219+M221+M223</f>
        <v>3913251.58</v>
      </c>
      <c r="N218" s="38">
        <f t="shared" si="41"/>
        <v>98.431723010363214</v>
      </c>
      <c r="O218" s="38">
        <f t="shared" si="31"/>
        <v>98.431723010363214</v>
      </c>
      <c r="P218" s="6"/>
    </row>
    <row r="219" spans="1:16" ht="33.75" customHeight="1" x14ac:dyDescent="0.25">
      <c r="A219" s="22"/>
      <c r="B219" s="30" t="s">
        <v>104</v>
      </c>
      <c r="C219" s="31">
        <v>951</v>
      </c>
      <c r="D219" s="32">
        <v>5</v>
      </c>
      <c r="E219" s="33">
        <v>3</v>
      </c>
      <c r="F219" s="32" t="s">
        <v>116</v>
      </c>
      <c r="G219" s="34" t="s">
        <v>124</v>
      </c>
      <c r="H219" s="31" t="s">
        <v>138</v>
      </c>
      <c r="I219" s="35" t="s">
        <v>114</v>
      </c>
      <c r="J219" s="36"/>
      <c r="K219" s="37">
        <f>K220</f>
        <v>260600</v>
      </c>
      <c r="L219" s="37">
        <f>L220</f>
        <v>260600</v>
      </c>
      <c r="M219" s="37">
        <f>M220</f>
        <v>199100.9</v>
      </c>
      <c r="N219" s="38">
        <f t="shared" si="41"/>
        <v>76.400959324635451</v>
      </c>
      <c r="O219" s="38">
        <f t="shared" si="31"/>
        <v>76.400959324635451</v>
      </c>
      <c r="P219" s="6"/>
    </row>
    <row r="220" spans="1:16" ht="47.25" x14ac:dyDescent="0.25">
      <c r="A220" s="22"/>
      <c r="B220" s="30" t="s">
        <v>23</v>
      </c>
      <c r="C220" s="31">
        <v>951</v>
      </c>
      <c r="D220" s="32">
        <v>5</v>
      </c>
      <c r="E220" s="33">
        <v>3</v>
      </c>
      <c r="F220" s="32" t="s">
        <v>116</v>
      </c>
      <c r="G220" s="34" t="s">
        <v>124</v>
      </c>
      <c r="H220" s="31" t="s">
        <v>138</v>
      </c>
      <c r="I220" s="35" t="s">
        <v>114</v>
      </c>
      <c r="J220" s="36" t="s">
        <v>24</v>
      </c>
      <c r="K220" s="37">
        <v>260600</v>
      </c>
      <c r="L220" s="37">
        <v>260600</v>
      </c>
      <c r="M220" s="37">
        <v>199100.9</v>
      </c>
      <c r="N220" s="38">
        <f t="shared" si="41"/>
        <v>76.400959324635451</v>
      </c>
      <c r="O220" s="38">
        <f t="shared" si="31"/>
        <v>76.400959324635451</v>
      </c>
      <c r="P220" s="6"/>
    </row>
    <row r="221" spans="1:16" ht="31.5" hidden="1" x14ac:dyDescent="0.25">
      <c r="A221" s="22"/>
      <c r="B221" s="75" t="s">
        <v>104</v>
      </c>
      <c r="C221" s="31">
        <v>951</v>
      </c>
      <c r="D221" s="32">
        <v>5</v>
      </c>
      <c r="E221" s="33">
        <v>3</v>
      </c>
      <c r="F221" s="32" t="s">
        <v>116</v>
      </c>
      <c r="G221" s="34" t="s">
        <v>124</v>
      </c>
      <c r="H221" s="31" t="s">
        <v>138</v>
      </c>
      <c r="I221" s="35">
        <v>61620</v>
      </c>
      <c r="J221" s="36"/>
      <c r="K221" s="37">
        <f>K222</f>
        <v>0</v>
      </c>
      <c r="L221" s="37">
        <f>L222</f>
        <v>0</v>
      </c>
      <c r="M221" s="37">
        <f>M222</f>
        <v>0</v>
      </c>
      <c r="N221" s="38" t="e">
        <f t="shared" si="41"/>
        <v>#DIV/0!</v>
      </c>
      <c r="O221" s="38" t="e">
        <f t="shared" si="31"/>
        <v>#DIV/0!</v>
      </c>
      <c r="P221" s="6"/>
    </row>
    <row r="222" spans="1:16" ht="47.25" hidden="1" x14ac:dyDescent="0.25">
      <c r="A222" s="22"/>
      <c r="B222" s="30" t="s">
        <v>23</v>
      </c>
      <c r="C222" s="31">
        <v>951</v>
      </c>
      <c r="D222" s="32">
        <v>5</v>
      </c>
      <c r="E222" s="33">
        <v>3</v>
      </c>
      <c r="F222" s="32" t="s">
        <v>116</v>
      </c>
      <c r="G222" s="34" t="s">
        <v>124</v>
      </c>
      <c r="H222" s="31" t="s">
        <v>138</v>
      </c>
      <c r="I222" s="35">
        <v>61620</v>
      </c>
      <c r="J222" s="36">
        <v>240</v>
      </c>
      <c r="K222" s="37">
        <v>0</v>
      </c>
      <c r="L222" s="37">
        <v>0</v>
      </c>
      <c r="M222" s="37">
        <v>0</v>
      </c>
      <c r="N222" s="38" t="e">
        <f t="shared" si="41"/>
        <v>#DIV/0!</v>
      </c>
      <c r="O222" s="38" t="e">
        <f t="shared" si="31"/>
        <v>#DIV/0!</v>
      </c>
      <c r="P222" s="6"/>
    </row>
    <row r="223" spans="1:16" ht="33.75" customHeight="1" x14ac:dyDescent="0.25">
      <c r="A223" s="22"/>
      <c r="B223" s="75" t="s">
        <v>104</v>
      </c>
      <c r="C223" s="31">
        <v>951</v>
      </c>
      <c r="D223" s="32">
        <v>5</v>
      </c>
      <c r="E223" s="33">
        <v>3</v>
      </c>
      <c r="F223" s="32" t="s">
        <v>116</v>
      </c>
      <c r="G223" s="34" t="s">
        <v>124</v>
      </c>
      <c r="H223" s="31" t="s">
        <v>138</v>
      </c>
      <c r="I223" s="35">
        <f>I224</f>
        <v>71620</v>
      </c>
      <c r="J223" s="36"/>
      <c r="K223" s="37">
        <f>K224</f>
        <v>3715000</v>
      </c>
      <c r="L223" s="37">
        <f>L224</f>
        <v>3715000</v>
      </c>
      <c r="M223" s="37">
        <f>M224</f>
        <v>3714150.68</v>
      </c>
      <c r="N223" s="38">
        <f t="shared" si="41"/>
        <v>99.977138088829079</v>
      </c>
      <c r="O223" s="38">
        <f t="shared" si="31"/>
        <v>99.977138088829079</v>
      </c>
      <c r="P223" s="6"/>
    </row>
    <row r="224" spans="1:16" ht="47.25" x14ac:dyDescent="0.25">
      <c r="A224" s="22"/>
      <c r="B224" s="30" t="s">
        <v>23</v>
      </c>
      <c r="C224" s="31">
        <v>951</v>
      </c>
      <c r="D224" s="32">
        <v>5</v>
      </c>
      <c r="E224" s="33">
        <v>3</v>
      </c>
      <c r="F224" s="32" t="s">
        <v>116</v>
      </c>
      <c r="G224" s="34" t="s">
        <v>124</v>
      </c>
      <c r="H224" s="31" t="s">
        <v>138</v>
      </c>
      <c r="I224" s="35">
        <v>71620</v>
      </c>
      <c r="J224" s="36" t="s">
        <v>24</v>
      </c>
      <c r="K224" s="37">
        <v>3715000</v>
      </c>
      <c r="L224" s="37">
        <v>3715000</v>
      </c>
      <c r="M224" s="37">
        <v>3714150.68</v>
      </c>
      <c r="N224" s="38">
        <f t="shared" si="41"/>
        <v>99.977138088829079</v>
      </c>
      <c r="O224" s="38">
        <f t="shared" si="31"/>
        <v>99.977138088829079</v>
      </c>
      <c r="P224" s="6"/>
    </row>
    <row r="225" spans="1:16" ht="31.5" x14ac:dyDescent="0.25">
      <c r="A225" s="22"/>
      <c r="B225" s="76" t="s">
        <v>139</v>
      </c>
      <c r="C225" s="31">
        <v>951</v>
      </c>
      <c r="D225" s="32">
        <v>5</v>
      </c>
      <c r="E225" s="33">
        <v>3</v>
      </c>
      <c r="F225" s="32">
        <v>24</v>
      </c>
      <c r="G225" s="34">
        <v>4</v>
      </c>
      <c r="H225" s="31" t="s">
        <v>140</v>
      </c>
      <c r="I225" s="35"/>
      <c r="J225" s="36"/>
      <c r="K225" s="37">
        <f t="shared" ref="K225:M226" si="48">K226</f>
        <v>57202662.539999999</v>
      </c>
      <c r="L225" s="37">
        <f t="shared" si="48"/>
        <v>57202662.539999999</v>
      </c>
      <c r="M225" s="37">
        <f t="shared" si="48"/>
        <v>42903144.579999998</v>
      </c>
      <c r="N225" s="38">
        <f t="shared" si="41"/>
        <v>75.002006331434657</v>
      </c>
      <c r="O225" s="38">
        <f t="shared" ref="O225:O271" si="49">M225/L225*100</f>
        <v>75.002006331434657</v>
      </c>
      <c r="P225" s="6"/>
    </row>
    <row r="226" spans="1:16" ht="30.75" customHeight="1" x14ac:dyDescent="0.25">
      <c r="A226" s="22"/>
      <c r="B226" s="75" t="s">
        <v>104</v>
      </c>
      <c r="C226" s="31">
        <v>951</v>
      </c>
      <c r="D226" s="32">
        <v>5</v>
      </c>
      <c r="E226" s="33">
        <v>3</v>
      </c>
      <c r="F226" s="32">
        <v>24</v>
      </c>
      <c r="G226" s="34">
        <v>4</v>
      </c>
      <c r="H226" s="31" t="s">
        <v>140</v>
      </c>
      <c r="I226" s="35">
        <f>I227</f>
        <v>61620</v>
      </c>
      <c r="J226" s="36"/>
      <c r="K226" s="37">
        <f t="shared" si="48"/>
        <v>57202662.539999999</v>
      </c>
      <c r="L226" s="37">
        <f t="shared" si="48"/>
        <v>57202662.539999999</v>
      </c>
      <c r="M226" s="37">
        <f t="shared" si="48"/>
        <v>42903144.579999998</v>
      </c>
      <c r="N226" s="38">
        <f t="shared" si="41"/>
        <v>75.002006331434657</v>
      </c>
      <c r="O226" s="38">
        <f t="shared" si="49"/>
        <v>75.002006331434657</v>
      </c>
      <c r="P226" s="6"/>
    </row>
    <row r="227" spans="1:16" ht="47.25" x14ac:dyDescent="0.25">
      <c r="A227" s="22"/>
      <c r="B227" s="30" t="s">
        <v>23</v>
      </c>
      <c r="C227" s="31">
        <v>951</v>
      </c>
      <c r="D227" s="32">
        <v>5</v>
      </c>
      <c r="E227" s="33">
        <v>3</v>
      </c>
      <c r="F227" s="32">
        <v>24</v>
      </c>
      <c r="G227" s="34">
        <v>4</v>
      </c>
      <c r="H227" s="31" t="s">
        <v>140</v>
      </c>
      <c r="I227" s="35">
        <v>61620</v>
      </c>
      <c r="J227" s="36">
        <v>240</v>
      </c>
      <c r="K227" s="37">
        <v>57202662.539999999</v>
      </c>
      <c r="L227" s="37">
        <v>57202662.539999999</v>
      </c>
      <c r="M227" s="37">
        <v>42903144.579999998</v>
      </c>
      <c r="N227" s="38">
        <f t="shared" ref="N227:N271" si="50">M227/K227*100</f>
        <v>75.002006331434657</v>
      </c>
      <c r="O227" s="38">
        <f t="shared" si="49"/>
        <v>75.002006331434657</v>
      </c>
      <c r="P227" s="6"/>
    </row>
    <row r="228" spans="1:16" ht="60.75" customHeight="1" x14ac:dyDescent="0.25">
      <c r="A228" s="22"/>
      <c r="B228" s="75" t="s">
        <v>141</v>
      </c>
      <c r="C228" s="31">
        <v>951</v>
      </c>
      <c r="D228" s="32">
        <v>5</v>
      </c>
      <c r="E228" s="33">
        <v>3</v>
      </c>
      <c r="F228" s="32">
        <v>26</v>
      </c>
      <c r="G228" s="34"/>
      <c r="H228" s="31"/>
      <c r="I228" s="35"/>
      <c r="J228" s="36"/>
      <c r="K228" s="37">
        <f>K229+K236</f>
        <v>112511000</v>
      </c>
      <c r="L228" s="37">
        <f t="shared" ref="L228:M228" si="51">L229+L236</f>
        <v>112511000</v>
      </c>
      <c r="M228" s="37">
        <f t="shared" si="51"/>
        <v>105506436.44</v>
      </c>
      <c r="N228" s="38">
        <f t="shared" si="50"/>
        <v>93.774330012176591</v>
      </c>
      <c r="O228" s="38">
        <f t="shared" si="49"/>
        <v>93.774330012176591</v>
      </c>
      <c r="P228" s="6"/>
    </row>
    <row r="229" spans="1:16" ht="30.75" customHeight="1" x14ac:dyDescent="0.25">
      <c r="A229" s="22"/>
      <c r="B229" s="75" t="s">
        <v>142</v>
      </c>
      <c r="C229" s="31">
        <v>951</v>
      </c>
      <c r="D229" s="32">
        <v>5</v>
      </c>
      <c r="E229" s="33">
        <v>3</v>
      </c>
      <c r="F229" s="32">
        <v>26</v>
      </c>
      <c r="G229" s="34">
        <v>0</v>
      </c>
      <c r="H229" s="31" t="s">
        <v>17</v>
      </c>
      <c r="I229" s="35"/>
      <c r="J229" s="36"/>
      <c r="K229" s="37">
        <f>K230+K233</f>
        <v>1837000</v>
      </c>
      <c r="L229" s="37">
        <f>L230+L233</f>
        <v>1837000</v>
      </c>
      <c r="M229" s="37">
        <f>M230+M233</f>
        <v>1836192.35</v>
      </c>
      <c r="N229" s="38">
        <f t="shared" si="50"/>
        <v>99.95603429504628</v>
      </c>
      <c r="O229" s="38">
        <f t="shared" si="49"/>
        <v>99.95603429504628</v>
      </c>
      <c r="P229" s="6"/>
    </row>
    <row r="230" spans="1:16" ht="63.75" customHeight="1" x14ac:dyDescent="0.25">
      <c r="A230" s="22"/>
      <c r="B230" s="75" t="s">
        <v>143</v>
      </c>
      <c r="C230" s="31">
        <v>951</v>
      </c>
      <c r="D230" s="32">
        <v>5</v>
      </c>
      <c r="E230" s="33">
        <v>3</v>
      </c>
      <c r="F230" s="32">
        <v>26</v>
      </c>
      <c r="G230" s="34">
        <v>0</v>
      </c>
      <c r="H230" s="31" t="s">
        <v>17</v>
      </c>
      <c r="I230" s="35">
        <v>71490</v>
      </c>
      <c r="J230" s="36"/>
      <c r="K230" s="37">
        <f>K231+K232</f>
        <v>1808000</v>
      </c>
      <c r="L230" s="37">
        <f>L231+L232</f>
        <v>1808000</v>
      </c>
      <c r="M230" s="37">
        <f>M231+M232</f>
        <v>1808000</v>
      </c>
      <c r="N230" s="38">
        <f t="shared" si="50"/>
        <v>100</v>
      </c>
      <c r="O230" s="38">
        <f t="shared" si="49"/>
        <v>100</v>
      </c>
      <c r="P230" s="6"/>
    </row>
    <row r="231" spans="1:16" ht="47.25" x14ac:dyDescent="0.25">
      <c r="A231" s="22"/>
      <c r="B231" s="75" t="s">
        <v>23</v>
      </c>
      <c r="C231" s="31">
        <v>951</v>
      </c>
      <c r="D231" s="32">
        <v>5</v>
      </c>
      <c r="E231" s="33">
        <v>3</v>
      </c>
      <c r="F231" s="32">
        <v>26</v>
      </c>
      <c r="G231" s="34">
        <v>0</v>
      </c>
      <c r="H231" s="31" t="s">
        <v>17</v>
      </c>
      <c r="I231" s="35">
        <v>71490</v>
      </c>
      <c r="J231" s="36">
        <v>240</v>
      </c>
      <c r="K231" s="37">
        <v>1808000</v>
      </c>
      <c r="L231" s="37">
        <v>1808000</v>
      </c>
      <c r="M231" s="37">
        <v>1808000</v>
      </c>
      <c r="N231" s="38">
        <f t="shared" si="50"/>
        <v>100</v>
      </c>
      <c r="O231" s="38">
        <f t="shared" si="49"/>
        <v>100</v>
      </c>
      <c r="P231" s="6"/>
    </row>
    <row r="232" spans="1:16" ht="63" hidden="1" x14ac:dyDescent="0.25">
      <c r="A232" s="22"/>
      <c r="B232" s="75" t="s">
        <v>105</v>
      </c>
      <c r="C232" s="31">
        <v>951</v>
      </c>
      <c r="D232" s="32">
        <v>5</v>
      </c>
      <c r="E232" s="33">
        <v>3</v>
      </c>
      <c r="F232" s="32">
        <v>26</v>
      </c>
      <c r="G232" s="34">
        <v>0</v>
      </c>
      <c r="H232" s="31" t="s">
        <v>17</v>
      </c>
      <c r="I232" s="35">
        <v>71490</v>
      </c>
      <c r="J232" s="36">
        <v>810</v>
      </c>
      <c r="K232" s="37">
        <v>0</v>
      </c>
      <c r="L232" s="37">
        <v>0</v>
      </c>
      <c r="M232" s="37">
        <v>0</v>
      </c>
      <c r="N232" s="38" t="e">
        <f t="shared" si="50"/>
        <v>#DIV/0!</v>
      </c>
      <c r="O232" s="38" t="e">
        <f t="shared" si="49"/>
        <v>#DIV/0!</v>
      </c>
      <c r="P232" s="6"/>
    </row>
    <row r="233" spans="1:16" ht="64.150000000000006" customHeight="1" x14ac:dyDescent="0.25">
      <c r="A233" s="22"/>
      <c r="B233" s="75" t="s">
        <v>143</v>
      </c>
      <c r="C233" s="31">
        <v>951</v>
      </c>
      <c r="D233" s="32">
        <v>5</v>
      </c>
      <c r="E233" s="33">
        <v>3</v>
      </c>
      <c r="F233" s="32">
        <v>26</v>
      </c>
      <c r="G233" s="34">
        <v>0</v>
      </c>
      <c r="H233" s="31" t="s">
        <v>17</v>
      </c>
      <c r="I233" s="35" t="s">
        <v>144</v>
      </c>
      <c r="J233" s="36"/>
      <c r="K233" s="37">
        <f>K234+K235</f>
        <v>29000</v>
      </c>
      <c r="L233" s="37">
        <f>L234+L235</f>
        <v>29000</v>
      </c>
      <c r="M233" s="37">
        <f>M234+M235</f>
        <v>28192.35</v>
      </c>
      <c r="N233" s="38">
        <f t="shared" si="50"/>
        <v>97.214999999999989</v>
      </c>
      <c r="O233" s="38">
        <f t="shared" si="49"/>
        <v>97.214999999999989</v>
      </c>
      <c r="P233" s="6"/>
    </row>
    <row r="234" spans="1:16" ht="47.25" hidden="1" x14ac:dyDescent="0.25">
      <c r="A234" s="22"/>
      <c r="B234" s="75" t="s">
        <v>23</v>
      </c>
      <c r="C234" s="31">
        <v>951</v>
      </c>
      <c r="D234" s="32">
        <v>5</v>
      </c>
      <c r="E234" s="33">
        <v>3</v>
      </c>
      <c r="F234" s="32">
        <v>26</v>
      </c>
      <c r="G234" s="34">
        <v>0</v>
      </c>
      <c r="H234" s="31" t="s">
        <v>17</v>
      </c>
      <c r="I234" s="35" t="s">
        <v>144</v>
      </c>
      <c r="J234" s="36">
        <v>240</v>
      </c>
      <c r="K234" s="37">
        <v>0</v>
      </c>
      <c r="L234" s="37">
        <v>0</v>
      </c>
      <c r="M234" s="37">
        <v>0</v>
      </c>
      <c r="N234" s="38" t="e">
        <f t="shared" si="50"/>
        <v>#DIV/0!</v>
      </c>
      <c r="O234" s="38" t="e">
        <f t="shared" si="49"/>
        <v>#DIV/0!</v>
      </c>
      <c r="P234" s="6"/>
    </row>
    <row r="235" spans="1:16" ht="51.75" customHeight="1" x14ac:dyDescent="0.25">
      <c r="A235" s="22"/>
      <c r="B235" s="75" t="s">
        <v>23</v>
      </c>
      <c r="C235" s="31">
        <v>951</v>
      </c>
      <c r="D235" s="32">
        <v>5</v>
      </c>
      <c r="E235" s="33">
        <v>3</v>
      </c>
      <c r="F235" s="32">
        <v>26</v>
      </c>
      <c r="G235" s="34">
        <v>0</v>
      </c>
      <c r="H235" s="31" t="s">
        <v>17</v>
      </c>
      <c r="I235" s="35" t="s">
        <v>144</v>
      </c>
      <c r="J235" s="36">
        <v>240</v>
      </c>
      <c r="K235" s="37">
        <v>29000</v>
      </c>
      <c r="L235" s="37">
        <v>29000</v>
      </c>
      <c r="M235" s="37">
        <v>28192.35</v>
      </c>
      <c r="N235" s="38">
        <f t="shared" si="50"/>
        <v>97.214999999999989</v>
      </c>
      <c r="O235" s="38">
        <f t="shared" si="49"/>
        <v>97.214999999999989</v>
      </c>
      <c r="P235" s="6"/>
    </row>
    <row r="236" spans="1:16" ht="30.75" customHeight="1" x14ac:dyDescent="0.25">
      <c r="A236" s="22"/>
      <c r="B236" s="75" t="s">
        <v>173</v>
      </c>
      <c r="C236" s="31">
        <v>951</v>
      </c>
      <c r="D236" s="32">
        <v>5</v>
      </c>
      <c r="E236" s="33">
        <v>3</v>
      </c>
      <c r="F236" s="32">
        <v>26</v>
      </c>
      <c r="G236" s="34">
        <v>0</v>
      </c>
      <c r="H236" s="31" t="s">
        <v>172</v>
      </c>
      <c r="I236" s="35"/>
      <c r="J236" s="36"/>
      <c r="K236" s="37">
        <f>K237+K239+K242</f>
        <v>110674000</v>
      </c>
      <c r="L236" s="37">
        <f t="shared" ref="L236:M236" si="52">L237+L239+L242</f>
        <v>110674000</v>
      </c>
      <c r="M236" s="37">
        <f t="shared" si="52"/>
        <v>103670244.09</v>
      </c>
      <c r="N236" s="38">
        <f t="shared" ref="N236:N244" si="53">M236/K236*100</f>
        <v>93.671724244176588</v>
      </c>
      <c r="O236" s="38">
        <f t="shared" ref="O236:O244" si="54">M236/L236*100</f>
        <v>93.671724244176588</v>
      </c>
      <c r="P236" s="6"/>
    </row>
    <row r="237" spans="1:16" ht="68.25" customHeight="1" x14ac:dyDescent="0.25">
      <c r="A237" s="22"/>
      <c r="B237" s="75" t="s">
        <v>143</v>
      </c>
      <c r="C237" s="31">
        <v>951</v>
      </c>
      <c r="D237" s="32">
        <v>5</v>
      </c>
      <c r="E237" s="33">
        <v>3</v>
      </c>
      <c r="F237" s="32">
        <v>26</v>
      </c>
      <c r="G237" s="34">
        <v>0</v>
      </c>
      <c r="H237" s="31" t="s">
        <v>172</v>
      </c>
      <c r="I237" s="35">
        <v>61490</v>
      </c>
      <c r="J237" s="36">
        <v>0</v>
      </c>
      <c r="K237" s="37">
        <f>K238</f>
        <v>30073000</v>
      </c>
      <c r="L237" s="37">
        <f t="shared" ref="L237:M237" si="55">L238</f>
        <v>30073000</v>
      </c>
      <c r="M237" s="37">
        <f t="shared" si="55"/>
        <v>23278112.329999998</v>
      </c>
      <c r="N237" s="38">
        <f t="shared" si="53"/>
        <v>77.405354736807098</v>
      </c>
      <c r="O237" s="38">
        <f t="shared" si="54"/>
        <v>77.405354736807098</v>
      </c>
      <c r="P237" s="6"/>
    </row>
    <row r="238" spans="1:16" ht="47.25" customHeight="1" x14ac:dyDescent="0.25">
      <c r="A238" s="22"/>
      <c r="B238" s="75" t="s">
        <v>23</v>
      </c>
      <c r="C238" s="31">
        <v>951</v>
      </c>
      <c r="D238" s="32">
        <v>5</v>
      </c>
      <c r="E238" s="33">
        <v>3</v>
      </c>
      <c r="F238" s="32">
        <v>26</v>
      </c>
      <c r="G238" s="34">
        <v>0</v>
      </c>
      <c r="H238" s="31" t="s">
        <v>172</v>
      </c>
      <c r="I238" s="35">
        <v>61490</v>
      </c>
      <c r="J238" s="36">
        <v>240</v>
      </c>
      <c r="K238" s="37">
        <v>30073000</v>
      </c>
      <c r="L238" s="37">
        <v>30073000</v>
      </c>
      <c r="M238" s="37">
        <v>23278112.329999998</v>
      </c>
      <c r="N238" s="38">
        <f t="shared" si="53"/>
        <v>77.405354736807098</v>
      </c>
      <c r="O238" s="38">
        <f t="shared" si="54"/>
        <v>77.405354736807098</v>
      </c>
      <c r="P238" s="6"/>
    </row>
    <row r="239" spans="1:16" ht="62.25" customHeight="1" x14ac:dyDescent="0.25">
      <c r="A239" s="22"/>
      <c r="B239" s="75" t="s">
        <v>143</v>
      </c>
      <c r="C239" s="31">
        <v>951</v>
      </c>
      <c r="D239" s="32">
        <v>5</v>
      </c>
      <c r="E239" s="33">
        <v>3</v>
      </c>
      <c r="F239" s="32">
        <v>26</v>
      </c>
      <c r="G239" s="34">
        <v>0</v>
      </c>
      <c r="H239" s="31" t="s">
        <v>172</v>
      </c>
      <c r="I239" s="35">
        <v>71490</v>
      </c>
      <c r="J239" s="36"/>
      <c r="K239" s="37">
        <f>K240+K241</f>
        <v>79584000</v>
      </c>
      <c r="L239" s="37">
        <f t="shared" ref="L239:M239" si="56">L240+L241</f>
        <v>79584000</v>
      </c>
      <c r="M239" s="37">
        <f t="shared" si="56"/>
        <v>79584000</v>
      </c>
      <c r="N239" s="38">
        <f t="shared" si="53"/>
        <v>100</v>
      </c>
      <c r="O239" s="38">
        <f t="shared" si="54"/>
        <v>100</v>
      </c>
      <c r="P239" s="6"/>
    </row>
    <row r="240" spans="1:16" ht="57" customHeight="1" x14ac:dyDescent="0.25">
      <c r="A240" s="22"/>
      <c r="B240" s="75" t="s">
        <v>23</v>
      </c>
      <c r="C240" s="31" t="s">
        <v>59</v>
      </c>
      <c r="D240" s="32">
        <v>5</v>
      </c>
      <c r="E240" s="33">
        <v>3</v>
      </c>
      <c r="F240" s="32">
        <v>26</v>
      </c>
      <c r="G240" s="34">
        <v>0</v>
      </c>
      <c r="H240" s="31" t="s">
        <v>172</v>
      </c>
      <c r="I240" s="35">
        <v>71490</v>
      </c>
      <c r="J240" s="36">
        <v>240</v>
      </c>
      <c r="K240" s="37">
        <v>67266000</v>
      </c>
      <c r="L240" s="37">
        <v>67266000</v>
      </c>
      <c r="M240" s="37">
        <v>67266000</v>
      </c>
      <c r="N240" s="38">
        <f t="shared" si="53"/>
        <v>100</v>
      </c>
      <c r="O240" s="38">
        <f t="shared" si="54"/>
        <v>100</v>
      </c>
      <c r="P240" s="6"/>
    </row>
    <row r="241" spans="1:16" ht="68.25" customHeight="1" x14ac:dyDescent="0.25">
      <c r="A241" s="22"/>
      <c r="B241" s="75" t="s">
        <v>105</v>
      </c>
      <c r="C241" s="31" t="s">
        <v>59</v>
      </c>
      <c r="D241" s="32">
        <v>5</v>
      </c>
      <c r="E241" s="33">
        <v>3</v>
      </c>
      <c r="F241" s="32">
        <v>26</v>
      </c>
      <c r="G241" s="34">
        <v>0</v>
      </c>
      <c r="H241" s="31" t="s">
        <v>172</v>
      </c>
      <c r="I241" s="35">
        <v>71490</v>
      </c>
      <c r="J241" s="36">
        <v>810</v>
      </c>
      <c r="K241" s="37">
        <v>12318000</v>
      </c>
      <c r="L241" s="37">
        <v>12318000</v>
      </c>
      <c r="M241" s="37">
        <v>12318000</v>
      </c>
      <c r="N241" s="38">
        <f t="shared" si="53"/>
        <v>100</v>
      </c>
      <c r="O241" s="38">
        <f t="shared" si="54"/>
        <v>100</v>
      </c>
      <c r="P241" s="6"/>
    </row>
    <row r="242" spans="1:16" ht="63" customHeight="1" x14ac:dyDescent="0.25">
      <c r="A242" s="22"/>
      <c r="B242" s="75" t="s">
        <v>143</v>
      </c>
      <c r="C242" s="31" t="s">
        <v>59</v>
      </c>
      <c r="D242" s="32">
        <v>5</v>
      </c>
      <c r="E242" s="33">
        <v>3</v>
      </c>
      <c r="F242" s="32">
        <v>26</v>
      </c>
      <c r="G242" s="34">
        <v>0</v>
      </c>
      <c r="H242" s="31" t="s">
        <v>172</v>
      </c>
      <c r="I242" s="35" t="s">
        <v>144</v>
      </c>
      <c r="J242" s="36"/>
      <c r="K242" s="37">
        <f>K243+K244</f>
        <v>1017000</v>
      </c>
      <c r="L242" s="37">
        <f t="shared" ref="L242:M242" si="57">L243+L244</f>
        <v>1017000</v>
      </c>
      <c r="M242" s="37">
        <f t="shared" si="57"/>
        <v>808131.76</v>
      </c>
      <c r="N242" s="38">
        <f t="shared" si="53"/>
        <v>79.462316617502466</v>
      </c>
      <c r="O242" s="38">
        <f t="shared" si="54"/>
        <v>79.462316617502466</v>
      </c>
      <c r="P242" s="6"/>
    </row>
    <row r="243" spans="1:16" ht="47.25" x14ac:dyDescent="0.25">
      <c r="A243" s="22"/>
      <c r="B243" s="75" t="s">
        <v>23</v>
      </c>
      <c r="C243" s="31" t="s">
        <v>59</v>
      </c>
      <c r="D243" s="32">
        <v>5</v>
      </c>
      <c r="E243" s="33">
        <v>3</v>
      </c>
      <c r="F243" s="32">
        <v>26</v>
      </c>
      <c r="G243" s="34">
        <v>0</v>
      </c>
      <c r="H243" s="31" t="s">
        <v>172</v>
      </c>
      <c r="I243" s="35" t="s">
        <v>144</v>
      </c>
      <c r="J243" s="36">
        <v>240</v>
      </c>
      <c r="K243" s="37">
        <v>864834</v>
      </c>
      <c r="L243" s="37">
        <v>864834</v>
      </c>
      <c r="M243" s="37">
        <v>682026.09</v>
      </c>
      <c r="N243" s="38">
        <f t="shared" si="53"/>
        <v>78.862081046767358</v>
      </c>
      <c r="O243" s="38">
        <f t="shared" si="54"/>
        <v>78.862081046767358</v>
      </c>
      <c r="P243" s="6"/>
    </row>
    <row r="244" spans="1:16" ht="63" customHeight="1" x14ac:dyDescent="0.25">
      <c r="A244" s="22"/>
      <c r="B244" s="75" t="s">
        <v>105</v>
      </c>
      <c r="C244" s="31" t="s">
        <v>59</v>
      </c>
      <c r="D244" s="32">
        <v>5</v>
      </c>
      <c r="E244" s="33">
        <v>3</v>
      </c>
      <c r="F244" s="32">
        <v>26</v>
      </c>
      <c r="G244" s="34">
        <v>0</v>
      </c>
      <c r="H244" s="31" t="s">
        <v>172</v>
      </c>
      <c r="I244" s="35" t="s">
        <v>144</v>
      </c>
      <c r="J244" s="36">
        <v>810</v>
      </c>
      <c r="K244" s="37">
        <v>152166</v>
      </c>
      <c r="L244" s="37">
        <v>152166</v>
      </c>
      <c r="M244" s="37">
        <v>126105.67</v>
      </c>
      <c r="N244" s="38">
        <f t="shared" si="53"/>
        <v>82.873749720699763</v>
      </c>
      <c r="O244" s="38">
        <f t="shared" si="54"/>
        <v>82.873749720699763</v>
      </c>
      <c r="P244" s="6"/>
    </row>
    <row r="245" spans="1:16" ht="15.75" x14ac:dyDescent="0.25">
      <c r="A245" s="22"/>
      <c r="B245" s="23" t="s">
        <v>145</v>
      </c>
      <c r="C245" s="18">
        <v>951</v>
      </c>
      <c r="D245" s="24">
        <v>8</v>
      </c>
      <c r="E245" s="25">
        <v>0</v>
      </c>
      <c r="F245" s="24"/>
      <c r="G245" s="24"/>
      <c r="H245" s="26"/>
      <c r="I245" s="27"/>
      <c r="J245" s="28">
        <v>0</v>
      </c>
      <c r="K245" s="29">
        <f t="shared" ref="K245:M250" si="58">K246</f>
        <v>1002000</v>
      </c>
      <c r="L245" s="29">
        <f t="shared" si="58"/>
        <v>1002000</v>
      </c>
      <c r="M245" s="29">
        <f t="shared" si="58"/>
        <v>1002000</v>
      </c>
      <c r="N245" s="21">
        <f t="shared" si="50"/>
        <v>100</v>
      </c>
      <c r="O245" s="21">
        <f t="shared" si="49"/>
        <v>100</v>
      </c>
      <c r="P245" s="6"/>
    </row>
    <row r="246" spans="1:16" ht="15.75" x14ac:dyDescent="0.25">
      <c r="A246" s="22"/>
      <c r="B246" s="46" t="s">
        <v>146</v>
      </c>
      <c r="C246" s="77">
        <v>951</v>
      </c>
      <c r="D246" s="47">
        <v>8</v>
      </c>
      <c r="E246" s="48">
        <v>1</v>
      </c>
      <c r="F246" s="47"/>
      <c r="G246" s="47"/>
      <c r="H246" s="49"/>
      <c r="I246" s="50"/>
      <c r="J246" s="51">
        <v>0</v>
      </c>
      <c r="K246" s="52">
        <f t="shared" si="58"/>
        <v>1002000</v>
      </c>
      <c r="L246" s="52">
        <f t="shared" si="58"/>
        <v>1002000</v>
      </c>
      <c r="M246" s="52">
        <f t="shared" si="58"/>
        <v>1002000</v>
      </c>
      <c r="N246" s="38">
        <f t="shared" si="50"/>
        <v>100</v>
      </c>
      <c r="O246" s="38">
        <f t="shared" si="49"/>
        <v>100</v>
      </c>
      <c r="P246" s="6"/>
    </row>
    <row r="247" spans="1:16" ht="62.25" customHeight="1" x14ac:dyDescent="0.25">
      <c r="A247" s="22"/>
      <c r="B247" s="46" t="s">
        <v>147</v>
      </c>
      <c r="C247" s="77">
        <v>951</v>
      </c>
      <c r="D247" s="47">
        <v>8</v>
      </c>
      <c r="E247" s="48">
        <v>1</v>
      </c>
      <c r="F247" s="47" t="s">
        <v>148</v>
      </c>
      <c r="G247" s="47"/>
      <c r="H247" s="49"/>
      <c r="I247" s="50"/>
      <c r="J247" s="51"/>
      <c r="K247" s="52">
        <f t="shared" si="58"/>
        <v>1002000</v>
      </c>
      <c r="L247" s="52">
        <f t="shared" si="58"/>
        <v>1002000</v>
      </c>
      <c r="M247" s="52">
        <f t="shared" si="58"/>
        <v>1002000</v>
      </c>
      <c r="N247" s="38">
        <f t="shared" si="50"/>
        <v>100</v>
      </c>
      <c r="O247" s="38">
        <f t="shared" si="49"/>
        <v>100</v>
      </c>
      <c r="P247" s="6"/>
    </row>
    <row r="248" spans="1:16" ht="47.25" x14ac:dyDescent="0.25">
      <c r="A248" s="22"/>
      <c r="B248" s="46" t="s">
        <v>149</v>
      </c>
      <c r="C248" s="77">
        <v>951</v>
      </c>
      <c r="D248" s="47">
        <v>8</v>
      </c>
      <c r="E248" s="48">
        <v>1</v>
      </c>
      <c r="F248" s="47" t="s">
        <v>148</v>
      </c>
      <c r="G248" s="49" t="s">
        <v>150</v>
      </c>
      <c r="H248" s="77"/>
      <c r="I248" s="50"/>
      <c r="J248" s="51"/>
      <c r="K248" s="52">
        <f t="shared" si="58"/>
        <v>1002000</v>
      </c>
      <c r="L248" s="52">
        <f t="shared" si="58"/>
        <v>1002000</v>
      </c>
      <c r="M248" s="52">
        <f t="shared" si="58"/>
        <v>1002000</v>
      </c>
      <c r="N248" s="38">
        <f t="shared" si="50"/>
        <v>100</v>
      </c>
      <c r="O248" s="38">
        <f t="shared" si="49"/>
        <v>100</v>
      </c>
      <c r="P248" s="6"/>
    </row>
    <row r="249" spans="1:16" ht="47.25" x14ac:dyDescent="0.25">
      <c r="A249" s="22"/>
      <c r="B249" s="46" t="s">
        <v>151</v>
      </c>
      <c r="C249" s="77">
        <v>951</v>
      </c>
      <c r="D249" s="47">
        <v>8</v>
      </c>
      <c r="E249" s="48">
        <v>1</v>
      </c>
      <c r="F249" s="47" t="s">
        <v>148</v>
      </c>
      <c r="G249" s="49" t="s">
        <v>150</v>
      </c>
      <c r="H249" s="77" t="s">
        <v>17</v>
      </c>
      <c r="I249" s="50"/>
      <c r="J249" s="51"/>
      <c r="K249" s="52">
        <f t="shared" si="58"/>
        <v>1002000</v>
      </c>
      <c r="L249" s="52">
        <f t="shared" si="58"/>
        <v>1002000</v>
      </c>
      <c r="M249" s="52">
        <f t="shared" si="58"/>
        <v>1002000</v>
      </c>
      <c r="N249" s="38">
        <f t="shared" si="50"/>
        <v>100</v>
      </c>
      <c r="O249" s="38">
        <f t="shared" si="49"/>
        <v>100</v>
      </c>
      <c r="P249" s="6"/>
    </row>
    <row r="250" spans="1:16" ht="22.5" customHeight="1" x14ac:dyDescent="0.25">
      <c r="A250" s="22"/>
      <c r="B250" s="46" t="s">
        <v>152</v>
      </c>
      <c r="C250" s="77">
        <v>951</v>
      </c>
      <c r="D250" s="47">
        <v>8</v>
      </c>
      <c r="E250" s="48">
        <v>1</v>
      </c>
      <c r="F250" s="47" t="s">
        <v>148</v>
      </c>
      <c r="G250" s="49" t="s">
        <v>150</v>
      </c>
      <c r="H250" s="77" t="s">
        <v>17</v>
      </c>
      <c r="I250" s="50">
        <v>88020</v>
      </c>
      <c r="J250" s="51"/>
      <c r="K250" s="52">
        <f t="shared" si="58"/>
        <v>1002000</v>
      </c>
      <c r="L250" s="52">
        <f t="shared" si="58"/>
        <v>1002000</v>
      </c>
      <c r="M250" s="52">
        <f t="shared" si="58"/>
        <v>1002000</v>
      </c>
      <c r="N250" s="38">
        <f t="shared" si="50"/>
        <v>100</v>
      </c>
      <c r="O250" s="38">
        <f t="shared" si="49"/>
        <v>100</v>
      </c>
      <c r="P250" s="6"/>
    </row>
    <row r="251" spans="1:16" ht="15.75" x14ac:dyDescent="0.25">
      <c r="A251" s="22"/>
      <c r="B251" s="46" t="s">
        <v>31</v>
      </c>
      <c r="C251" s="77">
        <v>951</v>
      </c>
      <c r="D251" s="47">
        <v>8</v>
      </c>
      <c r="E251" s="48">
        <v>1</v>
      </c>
      <c r="F251" s="47" t="s">
        <v>148</v>
      </c>
      <c r="G251" s="49" t="s">
        <v>150</v>
      </c>
      <c r="H251" s="77" t="s">
        <v>17</v>
      </c>
      <c r="I251" s="50">
        <v>88020</v>
      </c>
      <c r="J251" s="51" t="s">
        <v>32</v>
      </c>
      <c r="K251" s="52">
        <v>1002000</v>
      </c>
      <c r="L251" s="52">
        <v>1002000</v>
      </c>
      <c r="M251" s="52">
        <v>1002000</v>
      </c>
      <c r="N251" s="38">
        <f t="shared" si="50"/>
        <v>100</v>
      </c>
      <c r="O251" s="38">
        <f t="shared" si="49"/>
        <v>100</v>
      </c>
      <c r="P251" s="6"/>
    </row>
    <row r="252" spans="1:16" ht="15.75" x14ac:dyDescent="0.25">
      <c r="A252" s="22"/>
      <c r="B252" s="40" t="s">
        <v>153</v>
      </c>
      <c r="C252" s="78" t="s">
        <v>59</v>
      </c>
      <c r="D252" s="41">
        <v>10</v>
      </c>
      <c r="E252" s="48"/>
      <c r="F252" s="47"/>
      <c r="G252" s="49"/>
      <c r="H252" s="77"/>
      <c r="I252" s="50"/>
      <c r="J252" s="51"/>
      <c r="K252" s="20">
        <f t="shared" ref="K252:M257" si="59">K253</f>
        <v>20528852.600000001</v>
      </c>
      <c r="L252" s="20">
        <f t="shared" si="59"/>
        <v>20528852.600000001</v>
      </c>
      <c r="M252" s="20">
        <f t="shared" si="59"/>
        <v>19428199.559999999</v>
      </c>
      <c r="N252" s="21">
        <f t="shared" si="50"/>
        <v>94.638506781426244</v>
      </c>
      <c r="O252" s="21">
        <f t="shared" si="49"/>
        <v>94.638506781426244</v>
      </c>
      <c r="P252" s="6"/>
    </row>
    <row r="253" spans="1:16" ht="21" customHeight="1" x14ac:dyDescent="0.25">
      <c r="A253" s="22"/>
      <c r="B253" s="46" t="s">
        <v>154</v>
      </c>
      <c r="C253" s="77" t="s">
        <v>59</v>
      </c>
      <c r="D253" s="47">
        <v>10</v>
      </c>
      <c r="E253" s="48">
        <v>6</v>
      </c>
      <c r="F253" s="47"/>
      <c r="G253" s="49"/>
      <c r="H253" s="77"/>
      <c r="I253" s="50"/>
      <c r="J253" s="51"/>
      <c r="K253" s="52">
        <f>K254+K259</f>
        <v>20528852.600000001</v>
      </c>
      <c r="L253" s="52">
        <f t="shared" ref="L253:M253" si="60">L254+L259</f>
        <v>20528852.600000001</v>
      </c>
      <c r="M253" s="52">
        <f t="shared" si="60"/>
        <v>19428199.559999999</v>
      </c>
      <c r="N253" s="38">
        <f t="shared" si="50"/>
        <v>94.638506781426244</v>
      </c>
      <c r="O253" s="38">
        <f t="shared" si="49"/>
        <v>94.638506781426244</v>
      </c>
      <c r="P253" s="6"/>
    </row>
    <row r="254" spans="1:16" ht="35.25" customHeight="1" x14ac:dyDescent="0.25">
      <c r="A254" s="22"/>
      <c r="B254" s="46" t="s">
        <v>180</v>
      </c>
      <c r="C254" s="77" t="s">
        <v>59</v>
      </c>
      <c r="D254" s="47">
        <v>10</v>
      </c>
      <c r="E254" s="48">
        <v>6</v>
      </c>
      <c r="F254" s="47">
        <v>20</v>
      </c>
      <c r="G254" s="49"/>
      <c r="H254" s="77"/>
      <c r="I254" s="50"/>
      <c r="J254" s="51"/>
      <c r="K254" s="52">
        <f t="shared" si="59"/>
        <v>20480852.600000001</v>
      </c>
      <c r="L254" s="52">
        <f t="shared" si="59"/>
        <v>20480852.600000001</v>
      </c>
      <c r="M254" s="52">
        <f t="shared" si="59"/>
        <v>19380199.559999999</v>
      </c>
      <c r="N254" s="38">
        <f t="shared" si="50"/>
        <v>94.625941304806801</v>
      </c>
      <c r="O254" s="38">
        <f t="shared" si="49"/>
        <v>94.625941304806801</v>
      </c>
      <c r="P254" s="6"/>
    </row>
    <row r="255" spans="1:16" ht="31.5" x14ac:dyDescent="0.25">
      <c r="A255" s="22"/>
      <c r="B255" s="46" t="s">
        <v>14</v>
      </c>
      <c r="C255" s="77" t="s">
        <v>59</v>
      </c>
      <c r="D255" s="47">
        <v>10</v>
      </c>
      <c r="E255" s="48">
        <v>6</v>
      </c>
      <c r="F255" s="47">
        <v>20</v>
      </c>
      <c r="G255" s="49" t="s">
        <v>15</v>
      </c>
      <c r="H255" s="77"/>
      <c r="I255" s="50"/>
      <c r="J255" s="51"/>
      <c r="K255" s="52">
        <f t="shared" si="59"/>
        <v>20480852.600000001</v>
      </c>
      <c r="L255" s="52">
        <f t="shared" si="59"/>
        <v>20480852.600000001</v>
      </c>
      <c r="M255" s="52">
        <f t="shared" si="59"/>
        <v>19380199.559999999</v>
      </c>
      <c r="N255" s="38">
        <f t="shared" si="50"/>
        <v>94.625941304806801</v>
      </c>
      <c r="O255" s="38">
        <f t="shared" si="49"/>
        <v>94.625941304806801</v>
      </c>
      <c r="P255" s="6"/>
    </row>
    <row r="256" spans="1:16" ht="48" customHeight="1" x14ac:dyDescent="0.25">
      <c r="A256" s="22"/>
      <c r="B256" s="46" t="s">
        <v>16</v>
      </c>
      <c r="C256" s="77" t="s">
        <v>59</v>
      </c>
      <c r="D256" s="47">
        <v>10</v>
      </c>
      <c r="E256" s="48">
        <v>6</v>
      </c>
      <c r="F256" s="47">
        <v>20</v>
      </c>
      <c r="G256" s="49" t="s">
        <v>15</v>
      </c>
      <c r="H256" s="77" t="s">
        <v>17</v>
      </c>
      <c r="I256" s="50"/>
      <c r="J256" s="51"/>
      <c r="K256" s="52">
        <f t="shared" si="59"/>
        <v>20480852.600000001</v>
      </c>
      <c r="L256" s="52">
        <f t="shared" si="59"/>
        <v>20480852.600000001</v>
      </c>
      <c r="M256" s="52">
        <f t="shared" si="59"/>
        <v>19380199.559999999</v>
      </c>
      <c r="N256" s="38">
        <f t="shared" si="50"/>
        <v>94.625941304806801</v>
      </c>
      <c r="O256" s="38">
        <f t="shared" si="49"/>
        <v>94.625941304806801</v>
      </c>
      <c r="P256" s="6"/>
    </row>
    <row r="257" spans="1:16" ht="31.5" x14ac:dyDescent="0.25">
      <c r="A257" s="22"/>
      <c r="B257" s="46" t="s">
        <v>22</v>
      </c>
      <c r="C257" s="77" t="s">
        <v>59</v>
      </c>
      <c r="D257" s="47">
        <v>10</v>
      </c>
      <c r="E257" s="48">
        <v>6</v>
      </c>
      <c r="F257" s="47">
        <v>20</v>
      </c>
      <c r="G257" s="49" t="s">
        <v>15</v>
      </c>
      <c r="H257" s="77" t="s">
        <v>17</v>
      </c>
      <c r="I257" s="50">
        <v>11040</v>
      </c>
      <c r="J257" s="51"/>
      <c r="K257" s="52">
        <f t="shared" si="59"/>
        <v>20480852.600000001</v>
      </c>
      <c r="L257" s="52">
        <f t="shared" si="59"/>
        <v>20480852.600000001</v>
      </c>
      <c r="M257" s="52">
        <f t="shared" si="59"/>
        <v>19380199.559999999</v>
      </c>
      <c r="N257" s="38">
        <f t="shared" si="50"/>
        <v>94.625941304806801</v>
      </c>
      <c r="O257" s="38">
        <f t="shared" si="49"/>
        <v>94.625941304806801</v>
      </c>
      <c r="P257" s="6"/>
    </row>
    <row r="258" spans="1:16" ht="31.5" x14ac:dyDescent="0.25">
      <c r="A258" s="22"/>
      <c r="B258" s="46" t="s">
        <v>155</v>
      </c>
      <c r="C258" s="77" t="s">
        <v>59</v>
      </c>
      <c r="D258" s="47">
        <v>10</v>
      </c>
      <c r="E258" s="48">
        <v>6</v>
      </c>
      <c r="F258" s="47">
        <v>20</v>
      </c>
      <c r="G258" s="49" t="s">
        <v>15</v>
      </c>
      <c r="H258" s="77" t="s">
        <v>17</v>
      </c>
      <c r="I258" s="50">
        <v>11040</v>
      </c>
      <c r="J258" s="51">
        <v>360</v>
      </c>
      <c r="K258" s="52">
        <v>20480852.600000001</v>
      </c>
      <c r="L258" s="52">
        <v>20480852.600000001</v>
      </c>
      <c r="M258" s="52">
        <v>19380199.559999999</v>
      </c>
      <c r="N258" s="38">
        <f t="shared" si="50"/>
        <v>94.625941304806801</v>
      </c>
      <c r="O258" s="38">
        <f t="shared" si="49"/>
        <v>94.625941304806801</v>
      </c>
      <c r="P258" s="6"/>
    </row>
    <row r="259" spans="1:16" ht="15.75" x14ac:dyDescent="0.25">
      <c r="A259" s="22"/>
      <c r="B259" s="30" t="s">
        <v>27</v>
      </c>
      <c r="C259" s="77" t="s">
        <v>59</v>
      </c>
      <c r="D259" s="47">
        <v>10</v>
      </c>
      <c r="E259" s="48">
        <v>6</v>
      </c>
      <c r="F259" s="47">
        <v>98</v>
      </c>
      <c r="G259" s="49"/>
      <c r="H259" s="77"/>
      <c r="I259" s="50"/>
      <c r="J259" s="51"/>
      <c r="K259" s="52">
        <f>K260</f>
        <v>48000</v>
      </c>
      <c r="L259" s="52">
        <f t="shared" ref="L259:M259" si="61">L260</f>
        <v>48000</v>
      </c>
      <c r="M259" s="52">
        <f t="shared" si="61"/>
        <v>48000</v>
      </c>
      <c r="N259" s="38">
        <f t="shared" si="50"/>
        <v>100</v>
      </c>
      <c r="O259" s="38">
        <f t="shared" si="49"/>
        <v>100</v>
      </c>
      <c r="P259" s="6"/>
    </row>
    <row r="260" spans="1:16" ht="31.5" x14ac:dyDescent="0.25">
      <c r="A260" s="22"/>
      <c r="B260" s="30" t="s">
        <v>29</v>
      </c>
      <c r="C260" s="77" t="s">
        <v>59</v>
      </c>
      <c r="D260" s="47">
        <v>10</v>
      </c>
      <c r="E260" s="48">
        <v>6</v>
      </c>
      <c r="F260" s="47">
        <v>98</v>
      </c>
      <c r="G260" s="49">
        <v>9</v>
      </c>
      <c r="H260" s="77"/>
      <c r="I260" s="50"/>
      <c r="J260" s="51"/>
      <c r="K260" s="52">
        <f>K261</f>
        <v>48000</v>
      </c>
      <c r="L260" s="52">
        <f t="shared" ref="L260:M260" si="62">L261</f>
        <v>48000</v>
      </c>
      <c r="M260" s="52">
        <f t="shared" si="62"/>
        <v>48000</v>
      </c>
      <c r="N260" s="38">
        <f t="shared" si="50"/>
        <v>100</v>
      </c>
      <c r="O260" s="38">
        <f t="shared" si="49"/>
        <v>100</v>
      </c>
      <c r="P260" s="6"/>
    </row>
    <row r="261" spans="1:16" ht="15.75" x14ac:dyDescent="0.25">
      <c r="A261" s="22"/>
      <c r="B261" s="46" t="s">
        <v>174</v>
      </c>
      <c r="C261" s="77" t="s">
        <v>59</v>
      </c>
      <c r="D261" s="47">
        <v>10</v>
      </c>
      <c r="E261" s="48">
        <v>6</v>
      </c>
      <c r="F261" s="47">
        <v>98</v>
      </c>
      <c r="G261" s="49">
        <v>9</v>
      </c>
      <c r="H261" s="77" t="s">
        <v>30</v>
      </c>
      <c r="I261" s="50">
        <v>90070</v>
      </c>
      <c r="J261" s="51"/>
      <c r="K261" s="52">
        <f>K262</f>
        <v>48000</v>
      </c>
      <c r="L261" s="52">
        <f t="shared" ref="L261:M261" si="63">L262</f>
        <v>48000</v>
      </c>
      <c r="M261" s="52">
        <f t="shared" si="63"/>
        <v>48000</v>
      </c>
      <c r="N261" s="38">
        <f t="shared" si="50"/>
        <v>100</v>
      </c>
      <c r="O261" s="38">
        <f t="shared" si="49"/>
        <v>100</v>
      </c>
      <c r="P261" s="6"/>
    </row>
    <row r="262" spans="1:16" ht="15.75" x14ac:dyDescent="0.25">
      <c r="A262" s="22"/>
      <c r="B262" s="46" t="s">
        <v>175</v>
      </c>
      <c r="C262" s="77" t="s">
        <v>59</v>
      </c>
      <c r="D262" s="47">
        <v>10</v>
      </c>
      <c r="E262" s="48">
        <v>6</v>
      </c>
      <c r="F262" s="47">
        <v>98</v>
      </c>
      <c r="G262" s="49">
        <v>9</v>
      </c>
      <c r="H262" s="77" t="s">
        <v>30</v>
      </c>
      <c r="I262" s="50">
        <v>90070</v>
      </c>
      <c r="J262" s="51">
        <v>360</v>
      </c>
      <c r="K262" s="52">
        <v>48000</v>
      </c>
      <c r="L262" s="52">
        <v>48000</v>
      </c>
      <c r="M262" s="52">
        <v>48000</v>
      </c>
      <c r="N262" s="38">
        <f t="shared" si="50"/>
        <v>100</v>
      </c>
      <c r="O262" s="38">
        <f t="shared" si="49"/>
        <v>100</v>
      </c>
      <c r="P262" s="6"/>
    </row>
    <row r="263" spans="1:16" ht="15.75" x14ac:dyDescent="0.25">
      <c r="A263" s="22"/>
      <c r="B263" s="23" t="s">
        <v>156</v>
      </c>
      <c r="C263" s="18">
        <v>951</v>
      </c>
      <c r="D263" s="24">
        <v>11</v>
      </c>
      <c r="E263" s="25">
        <v>0</v>
      </c>
      <c r="F263" s="24"/>
      <c r="G263" s="24"/>
      <c r="H263" s="26"/>
      <c r="I263" s="27"/>
      <c r="J263" s="28">
        <v>0</v>
      </c>
      <c r="K263" s="29">
        <f t="shared" ref="K263:M266" si="64">K264</f>
        <v>28503117.07</v>
      </c>
      <c r="L263" s="29">
        <f t="shared" si="64"/>
        <v>28503117.07</v>
      </c>
      <c r="M263" s="29">
        <f t="shared" si="64"/>
        <v>28503117.07</v>
      </c>
      <c r="N263" s="21">
        <f t="shared" si="50"/>
        <v>100</v>
      </c>
      <c r="O263" s="21">
        <f t="shared" si="49"/>
        <v>100</v>
      </c>
      <c r="P263" s="6"/>
    </row>
    <row r="264" spans="1:16" ht="15.75" x14ac:dyDescent="0.25">
      <c r="A264" s="22"/>
      <c r="B264" s="30" t="s">
        <v>157</v>
      </c>
      <c r="C264" s="31">
        <v>951</v>
      </c>
      <c r="D264" s="32">
        <v>11</v>
      </c>
      <c r="E264" s="33">
        <v>1</v>
      </c>
      <c r="F264" s="32"/>
      <c r="G264" s="32"/>
      <c r="H264" s="34"/>
      <c r="I264" s="35"/>
      <c r="J264" s="36">
        <v>0</v>
      </c>
      <c r="K264" s="37">
        <f t="shared" si="64"/>
        <v>28503117.07</v>
      </c>
      <c r="L264" s="37">
        <f t="shared" si="64"/>
        <v>28503117.07</v>
      </c>
      <c r="M264" s="37">
        <f t="shared" si="64"/>
        <v>28503117.07</v>
      </c>
      <c r="N264" s="38">
        <f t="shared" si="50"/>
        <v>100</v>
      </c>
      <c r="O264" s="38">
        <f t="shared" si="49"/>
        <v>100</v>
      </c>
      <c r="P264" s="6"/>
    </row>
    <row r="265" spans="1:16" ht="66.75" customHeight="1" x14ac:dyDescent="0.25">
      <c r="A265" s="22"/>
      <c r="B265" s="30" t="s">
        <v>147</v>
      </c>
      <c r="C265" s="31">
        <v>951</v>
      </c>
      <c r="D265" s="32">
        <v>11</v>
      </c>
      <c r="E265" s="33">
        <v>1</v>
      </c>
      <c r="F265" s="32" t="s">
        <v>148</v>
      </c>
      <c r="G265" s="32"/>
      <c r="H265" s="34"/>
      <c r="I265" s="35"/>
      <c r="J265" s="36"/>
      <c r="K265" s="37">
        <f t="shared" si="64"/>
        <v>28503117.07</v>
      </c>
      <c r="L265" s="37">
        <f t="shared" si="64"/>
        <v>28503117.07</v>
      </c>
      <c r="M265" s="37">
        <f t="shared" si="64"/>
        <v>28503117.07</v>
      </c>
      <c r="N265" s="38">
        <f t="shared" si="50"/>
        <v>100</v>
      </c>
      <c r="O265" s="38">
        <f t="shared" si="49"/>
        <v>100</v>
      </c>
      <c r="P265" s="6"/>
    </row>
    <row r="266" spans="1:16" ht="47.25" x14ac:dyDescent="0.25">
      <c r="A266" s="22"/>
      <c r="B266" s="30" t="s">
        <v>158</v>
      </c>
      <c r="C266" s="31">
        <v>951</v>
      </c>
      <c r="D266" s="32">
        <v>11</v>
      </c>
      <c r="E266" s="33">
        <v>1</v>
      </c>
      <c r="F266" s="32" t="s">
        <v>148</v>
      </c>
      <c r="G266" s="34" t="s">
        <v>40</v>
      </c>
      <c r="H266" s="34"/>
      <c r="I266" s="35"/>
      <c r="J266" s="36"/>
      <c r="K266" s="37">
        <f t="shared" si="64"/>
        <v>28503117.07</v>
      </c>
      <c r="L266" s="37">
        <f t="shared" si="64"/>
        <v>28503117.07</v>
      </c>
      <c r="M266" s="37">
        <f t="shared" si="64"/>
        <v>28503117.07</v>
      </c>
      <c r="N266" s="38">
        <f t="shared" si="50"/>
        <v>100</v>
      </c>
      <c r="O266" s="38">
        <f t="shared" si="49"/>
        <v>100</v>
      </c>
      <c r="P266" s="6"/>
    </row>
    <row r="267" spans="1:16" ht="63" x14ac:dyDescent="0.25">
      <c r="A267" s="22"/>
      <c r="B267" s="30" t="s">
        <v>159</v>
      </c>
      <c r="C267" s="31">
        <v>951</v>
      </c>
      <c r="D267" s="32">
        <v>11</v>
      </c>
      <c r="E267" s="33">
        <v>1</v>
      </c>
      <c r="F267" s="32" t="s">
        <v>148</v>
      </c>
      <c r="G267" s="34" t="s">
        <v>40</v>
      </c>
      <c r="H267" s="31" t="s">
        <v>17</v>
      </c>
      <c r="I267" s="35"/>
      <c r="J267" s="36"/>
      <c r="K267" s="37">
        <f>K268+K270</f>
        <v>28503117.07</v>
      </c>
      <c r="L267" s="37">
        <f>L268+L270</f>
        <v>28503117.07</v>
      </c>
      <c r="M267" s="37">
        <f>M268+M270</f>
        <v>28503117.07</v>
      </c>
      <c r="N267" s="38">
        <f t="shared" si="50"/>
        <v>100</v>
      </c>
      <c r="O267" s="38">
        <f t="shared" si="49"/>
        <v>100</v>
      </c>
      <c r="P267" s="6"/>
    </row>
    <row r="268" spans="1:16" ht="36" customHeight="1" x14ac:dyDescent="0.25">
      <c r="A268" s="22"/>
      <c r="B268" s="30" t="s">
        <v>160</v>
      </c>
      <c r="C268" s="31">
        <v>951</v>
      </c>
      <c r="D268" s="32">
        <v>11</v>
      </c>
      <c r="E268" s="33">
        <v>1</v>
      </c>
      <c r="F268" s="32" t="s">
        <v>148</v>
      </c>
      <c r="G268" s="34" t="s">
        <v>40</v>
      </c>
      <c r="H268" s="31" t="s">
        <v>17</v>
      </c>
      <c r="I268" s="35">
        <v>13000</v>
      </c>
      <c r="J268" s="36"/>
      <c r="K268" s="37">
        <f>K269</f>
        <v>28503117.07</v>
      </c>
      <c r="L268" s="37">
        <f>L269</f>
        <v>28503117.07</v>
      </c>
      <c r="M268" s="37">
        <f>M269</f>
        <v>28503117.07</v>
      </c>
      <c r="N268" s="38">
        <f t="shared" si="50"/>
        <v>100</v>
      </c>
      <c r="O268" s="38">
        <f t="shared" si="49"/>
        <v>100</v>
      </c>
      <c r="P268" s="6"/>
    </row>
    <row r="269" spans="1:16" ht="15.75" x14ac:dyDescent="0.25">
      <c r="A269" s="22"/>
      <c r="B269" s="30" t="s">
        <v>31</v>
      </c>
      <c r="C269" s="31">
        <v>951</v>
      </c>
      <c r="D269" s="32">
        <v>11</v>
      </c>
      <c r="E269" s="33">
        <v>1</v>
      </c>
      <c r="F269" s="32" t="s">
        <v>148</v>
      </c>
      <c r="G269" s="34" t="s">
        <v>40</v>
      </c>
      <c r="H269" s="31" t="s">
        <v>17</v>
      </c>
      <c r="I269" s="35">
        <v>13000</v>
      </c>
      <c r="J269" s="36">
        <v>540</v>
      </c>
      <c r="K269" s="37">
        <v>28503117.07</v>
      </c>
      <c r="L269" s="37">
        <v>28503117.07</v>
      </c>
      <c r="M269" s="37">
        <v>28503117.07</v>
      </c>
      <c r="N269" s="38">
        <f t="shared" si="50"/>
        <v>100</v>
      </c>
      <c r="O269" s="38">
        <f t="shared" si="49"/>
        <v>100</v>
      </c>
      <c r="P269" s="6"/>
    </row>
    <row r="270" spans="1:16" ht="47.25" hidden="1" x14ac:dyDescent="0.25">
      <c r="A270" s="22"/>
      <c r="B270" s="30" t="s">
        <v>161</v>
      </c>
      <c r="C270" s="31">
        <v>951</v>
      </c>
      <c r="D270" s="32">
        <v>11</v>
      </c>
      <c r="E270" s="33">
        <v>1</v>
      </c>
      <c r="F270" s="32" t="s">
        <v>148</v>
      </c>
      <c r="G270" s="34" t="s">
        <v>40</v>
      </c>
      <c r="H270" s="31" t="s">
        <v>17</v>
      </c>
      <c r="I270" s="35">
        <v>71170</v>
      </c>
      <c r="J270" s="36"/>
      <c r="K270" s="37">
        <f>K271</f>
        <v>0</v>
      </c>
      <c r="L270" s="37">
        <f>L271</f>
        <v>0</v>
      </c>
      <c r="M270" s="37">
        <f>M271</f>
        <v>0</v>
      </c>
      <c r="N270" s="38" t="e">
        <f t="shared" si="50"/>
        <v>#DIV/0!</v>
      </c>
      <c r="O270" s="38" t="e">
        <f t="shared" si="49"/>
        <v>#DIV/0!</v>
      </c>
      <c r="P270" s="6"/>
    </row>
    <row r="271" spans="1:16" ht="15.75" hidden="1" x14ac:dyDescent="0.25">
      <c r="A271" s="22"/>
      <c r="B271" s="30" t="s">
        <v>31</v>
      </c>
      <c r="C271" s="31">
        <v>951</v>
      </c>
      <c r="D271" s="32">
        <v>11</v>
      </c>
      <c r="E271" s="33">
        <v>1</v>
      </c>
      <c r="F271" s="32" t="s">
        <v>148</v>
      </c>
      <c r="G271" s="34" t="s">
        <v>40</v>
      </c>
      <c r="H271" s="31" t="s">
        <v>17</v>
      </c>
      <c r="I271" s="35">
        <v>71170</v>
      </c>
      <c r="J271" s="36">
        <v>540</v>
      </c>
      <c r="K271" s="37">
        <v>0</v>
      </c>
      <c r="L271" s="37">
        <v>0</v>
      </c>
      <c r="M271" s="37">
        <v>0</v>
      </c>
      <c r="N271" s="38" t="e">
        <f t="shared" si="50"/>
        <v>#DIV/0!</v>
      </c>
      <c r="O271" s="38" t="e">
        <f t="shared" si="49"/>
        <v>#DIV/0!</v>
      </c>
      <c r="P271" s="6"/>
    </row>
    <row r="272" spans="1:16" ht="15.75" x14ac:dyDescent="0.25">
      <c r="A272" s="22"/>
      <c r="B272" s="30"/>
      <c r="C272" s="31"/>
      <c r="D272" s="32"/>
      <c r="E272" s="33"/>
      <c r="F272" s="32"/>
      <c r="G272" s="34"/>
      <c r="H272" s="31"/>
      <c r="I272" s="35"/>
      <c r="J272" s="36"/>
      <c r="K272" s="37"/>
      <c r="L272" s="37"/>
      <c r="M272" s="37"/>
      <c r="N272" s="38"/>
      <c r="O272" s="38"/>
      <c r="P272" s="6"/>
    </row>
    <row r="273" spans="1:16" ht="15.75" x14ac:dyDescent="0.25">
      <c r="A273" s="79"/>
      <c r="B273" s="80" t="s">
        <v>162</v>
      </c>
      <c r="C273" s="81"/>
      <c r="D273" s="81"/>
      <c r="E273" s="81"/>
      <c r="F273" s="81"/>
      <c r="G273" s="81"/>
      <c r="H273" s="81"/>
      <c r="I273" s="81"/>
      <c r="J273" s="82"/>
      <c r="K273" s="83">
        <f>K12</f>
        <v>845123970.06000006</v>
      </c>
      <c r="L273" s="83">
        <f>L12</f>
        <v>845123970.06000006</v>
      </c>
      <c r="M273" s="83">
        <f>M12</f>
        <v>735499416.24000001</v>
      </c>
      <c r="N273" s="21">
        <f>M273/K273*100</f>
        <v>87.028583059569684</v>
      </c>
      <c r="O273" s="21">
        <f>M273/L273*100</f>
        <v>87.028583059569684</v>
      </c>
      <c r="P273" s="4"/>
    </row>
  </sheetData>
  <mergeCells count="2">
    <mergeCell ref="A8:O8"/>
    <mergeCell ref="F10:I10"/>
  </mergeCells>
  <pageMargins left="0.98402777777777795" right="0.39374999999999999" top="0.59027777777777801" bottom="0.59027777777777801" header="0.51180555555555496" footer="0.51180555555555496"/>
  <pageSetup paperSize="9" scale="45" firstPageNumber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5</vt:lpstr>
      <vt:lpstr>'5'!Print_Area_0</vt:lpstr>
      <vt:lpstr>'5'!Print_Area_0_0</vt:lpstr>
      <vt:lpstr>'5'!Print_Area_0_0_0</vt:lpstr>
      <vt:lpstr>'5'!Print_Area_0_0_0_0</vt:lpstr>
      <vt:lpstr>'5'!Print_Titles_0</vt:lpstr>
      <vt:lpstr>'5'!Print_Titles_0_0</vt:lpstr>
      <vt:lpstr>'5'!Print_Titles_0_0_0</vt:lpstr>
      <vt:lpstr>'5'!Print_Titles_0_0_0_0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Антонова</dc:creator>
  <cp:lastModifiedBy>Инна</cp:lastModifiedBy>
  <cp:revision>0</cp:revision>
  <cp:lastPrinted>2020-10-23T04:39:32Z</cp:lastPrinted>
  <dcterms:created xsi:type="dcterms:W3CDTF">2013-11-18T10:50:14Z</dcterms:created>
  <dcterms:modified xsi:type="dcterms:W3CDTF">2020-10-23T04:39:47Z</dcterms:modified>
</cp:coreProperties>
</file>