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<sst xmlns="http://schemas.openxmlformats.org/spreadsheetml/2006/main" count="166" uniqueCount="106">
  <si>
    <t>Источники и направления финансирования</t>
  </si>
  <si>
    <t>В том числе</t>
  </si>
  <si>
    <t>2006 год</t>
  </si>
  <si>
    <t>2007 год</t>
  </si>
  <si>
    <t>2008 год</t>
  </si>
  <si>
    <t>Всего</t>
  </si>
  <si>
    <t>2006-2008 годы</t>
  </si>
  <si>
    <t>Предоставление жилищных субсидий на приобретение жилья</t>
  </si>
  <si>
    <t>Разработка комплексной системы управления развитием территории сельского поселения Газ-Сале</t>
  </si>
  <si>
    <t>Подпрограмма "Обеспечение земельных участков коммунальной инфраструктурой в целях жилищного строительства"</t>
  </si>
  <si>
    <t>Подпрограмма "Переселение градан из ветхого и аварийного жилищного фонда"</t>
  </si>
  <si>
    <t>Подпрограмма "Обеспечение жильем детей-сирот"</t>
  </si>
  <si>
    <t>Подпрограмма "Обеспечение жильем граждан из числа коренных малочисленных народов Севера"</t>
  </si>
  <si>
    <t>Подпрограмма "Обеспечение жильем молодых семей"</t>
  </si>
  <si>
    <t>2.  Окружная целевая программа "Жилище"</t>
  </si>
  <si>
    <t>3. Подпрограмма "Индивидуальное строительство на 2006-2008 годы"</t>
  </si>
  <si>
    <t xml:space="preserve">4.   Субсидии на реализацию приоритетного национального проекта "Доступное и комфортное жилье гражданам России"  </t>
  </si>
  <si>
    <t>6.Социальное жилье</t>
  </si>
  <si>
    <t xml:space="preserve">Разработка комплексной системы управления развитием территории Тазовского муниципального района </t>
  </si>
  <si>
    <t>Корректировка топографических съемок по МО Тазовский район:с.п.Антипаюта</t>
  </si>
  <si>
    <t>Корректировка топографических съемок по МО Тазовский район: с.п.Гыда</t>
  </si>
  <si>
    <t>Корректировка топографических съемок по МО Тазовский район с.п.Находка</t>
  </si>
  <si>
    <t xml:space="preserve">Разработка комплексной системы управления  развитием территории  г. п. Тазовский </t>
  </si>
  <si>
    <t>Разработка комплексной системы управления  развитием территории  с. п.Антипаюта</t>
  </si>
  <si>
    <t>Разработка комплексной системы управления  развитием территории  с. п. Гыда</t>
  </si>
  <si>
    <t>Разработка комплексной системы управления  развитием территории  с.п. Находка</t>
  </si>
  <si>
    <t xml:space="preserve">средства окружного бюджета </t>
  </si>
  <si>
    <t xml:space="preserve">средства местного бюджета </t>
  </si>
  <si>
    <t xml:space="preserve">в том числе </t>
  </si>
  <si>
    <t xml:space="preserve">   средства окружного бюджета</t>
  </si>
  <si>
    <t>Предоставление жилищных субсидий на строительство жилья</t>
  </si>
  <si>
    <t>Станция по уничтожению биологических отходов п. Тазовский</t>
  </si>
  <si>
    <t>средства окружного бюджета</t>
  </si>
  <si>
    <t>в том числе</t>
  </si>
  <si>
    <t>средства местного бюджета</t>
  </si>
  <si>
    <t xml:space="preserve">Мероприятия по переселению граждан из  ветхого и аварийного жилищного фонда, признанного непригодным для проживания </t>
  </si>
  <si>
    <t>Н.И. Утюжникова</t>
  </si>
  <si>
    <t>в т.ч.субвенции</t>
  </si>
  <si>
    <t>млн. руб.</t>
  </si>
  <si>
    <t xml:space="preserve">   1. Развитие коммунальной инфраструктуры на 2006-2008 годы (в рамках Адресной инвестиционной программы)</t>
  </si>
  <si>
    <t>5. Обеспечение жильем молодых специалистов</t>
  </si>
  <si>
    <t>Приобретение конструкций домов</t>
  </si>
  <si>
    <t>Приложение</t>
  </si>
  <si>
    <t>к решению Районной Думы</t>
  </si>
  <si>
    <t>ИЗМЕНЕНИЯ И ДОПОЛНЕНИЯ</t>
  </si>
  <si>
    <t>в решение Районной Думы от 27 декабря 2005 года №4-16-46 "Об утверждении районной целевой программы "Доступное жилье на территории муниципального образования Тазовский район на 2006-2008 годы"</t>
  </si>
  <si>
    <t>от___________________№____</t>
  </si>
  <si>
    <t>2. Приложение к районной целевой программе "Доступное жилье на территории муниципального образования Тазовский район на 2006-2008 годы" изложить в следующей редакции:</t>
  </si>
  <si>
    <t>1. В паспорте районной целевой программы строку 7 изложить в следующей редакции:</t>
  </si>
  <si>
    <t>Объемы финансирования</t>
  </si>
  <si>
    <t>Общий объем финансирования Программы</t>
  </si>
  <si>
    <t xml:space="preserve">на 2006-2008 годы за счет всех источников </t>
  </si>
  <si>
    <t>в том числе:</t>
  </si>
  <si>
    <t>2007 год - 408,694 млн.руб.</t>
  </si>
  <si>
    <t>2006 год - 383,660 млн.руб.</t>
  </si>
  <si>
    <t xml:space="preserve">"Объемы финансирования  программы                                                          </t>
  </si>
  <si>
    <t>"</t>
  </si>
  <si>
    <t>Блочная котельная п. Гыда Тазовского района, в том числе проектно-изыскательские работы</t>
  </si>
  <si>
    <t>Магистральные сети тепловодоснабжения пос. Тазовский Тазовского района</t>
  </si>
  <si>
    <t>Проектно-изыскательские работы по объекту "Канализационно-очистные сооружения, п. Гыда Тазовского района"</t>
  </si>
  <si>
    <t>Реконструкция тепловых сетей в п. Гыда Тазовского района</t>
  </si>
  <si>
    <t>Газификация п. Антипаюта Тазовского района, в том числе проектно-изыскательские работы</t>
  </si>
  <si>
    <t>Блочная котельная производительностью 5,0 Гкал/час в п. Находка Тазовского района, в том числе проектно-изыскательские работы</t>
  </si>
  <si>
    <t>Инженерные  сети, с. Находка Тазовского района, в том числе проектно-изыскательские работы</t>
  </si>
  <si>
    <t>Канализационные насосные станции и канализационный коллектор в п. Тазовский</t>
  </si>
  <si>
    <t>Котельная производительность 20 МВт в п. Тазовский, в том числе проектно-изыскательские работы</t>
  </si>
  <si>
    <t>Информационные системы обеспечения градостроительной деятельности Тазовского района</t>
  </si>
  <si>
    <t>Разработка местных нормативов градостроительного проектирования муниципального района</t>
  </si>
  <si>
    <t>КОС п. Тазовский</t>
  </si>
  <si>
    <t>ВОС п. Тазовский</t>
  </si>
  <si>
    <t>субсидии на сроительство жилья (4-х квартирный жилой дом в п. Тазовский)</t>
  </si>
  <si>
    <t>Инженерное обеспечение мкр. Геолог, п. Тазовский, в том числе проектно-изыскательские работы</t>
  </si>
  <si>
    <t>Инженерное обеспечение мкр. Школьный, п. Тазовский, в том числе проектно-изыскательские работы</t>
  </si>
  <si>
    <t>Многоквартирный социальный жилой дом п. Тазовский Тазовского района, в том числе проектно-изыскательские работы</t>
  </si>
  <si>
    <t>Спальный корпус на 164 места, п. Тазовский Тазовского района, в том числе проектно-изыскательские работы</t>
  </si>
  <si>
    <t>Водоочистные сооружения производительностью 500 м3 в сутки в п.Тазовский</t>
  </si>
  <si>
    <t>Водоочистные сооружения с.Газ-Сале</t>
  </si>
  <si>
    <t>Водоочистные сооружения на 240 м3/сутки пос. Гыда Тазовског района, в том числе проектно-изыскательские работы</t>
  </si>
  <si>
    <t>Объекты инженерного обеспечения в п. Антипаюта Тазовский район ЯНАО</t>
  </si>
  <si>
    <t>Реконструкция электрических сетей поселка Гыда</t>
  </si>
  <si>
    <t xml:space="preserve">Газопровод от месторождения Тото-Яхинское -пос. Антипаюта Тазовского района, в том числе проектно-изыскательские работы </t>
  </si>
  <si>
    <t>Реконструкция  газовых сетей п. Газ-Сале Тазовского района ЯНАО</t>
  </si>
  <si>
    <t>Котельная производительностью 17 Гкал/час  в  п. Тазовский, топливо, солярка, газ</t>
  </si>
  <si>
    <t>Проектно-изыскательские работы по объекту "Сети канализации, п. Антипаюта Тазовского района"</t>
  </si>
  <si>
    <t>Проектно-изыскательские работы по объекту"Полигон ТБО, п. Гыда Тазовского района"</t>
  </si>
  <si>
    <t>Проектно-изыскательские работы по объекту "Электростанция, с. Антипаюта Тазовского района"</t>
  </si>
  <si>
    <t>2-х квартирный жилой дом с. Гыда</t>
  </si>
  <si>
    <t>12-ти квартирный жилой дом с. Гыда</t>
  </si>
  <si>
    <t>8-ми квартирный жилой дом п. Тазовский</t>
  </si>
  <si>
    <t>16-ти квартирный  жилой дом п. Тазовский</t>
  </si>
  <si>
    <t>Дизельная электростанция мощностью 1000 кВт/час со складом ГСМ на 2000 м/3 в с. Находка</t>
  </si>
  <si>
    <t>Инженерное обеспечение с. Антипаюта</t>
  </si>
  <si>
    <t>12-ти квартирный жилой дом № 1, п. Гыда Тазовского района, в том числе проектно-изыскательские работы</t>
  </si>
  <si>
    <t>12-ти квартирный жилой дом № 2, п. Гыда Тазовского района, в том числе проектно-изыскательские работы</t>
  </si>
  <si>
    <t>12-ти квартирный жилой дом № 3, п. Гыда Тазовского района, в том числе проектно-изыскательские работы</t>
  </si>
  <si>
    <t>Одноэтажный двухквартирный жилой дом № 1 с трехкомнатными квартирами в поселке Гыда Тазовского района ЯНАО,в том числе проектно-изыскательские работы</t>
  </si>
  <si>
    <t>Одноэтажный двухквартирный жилой дом № 2 с трехкомнатными квартирами в поселке Гыда Тазовского района ЯНАО,в том числе проектно-изыскательские работы</t>
  </si>
  <si>
    <t>72-х квартирный жилой дом, п. Тазовский, в том числе проектно-изыскательские работы</t>
  </si>
  <si>
    <t>4-х квартирный жилой дом с. Находка</t>
  </si>
  <si>
    <t xml:space="preserve">3-х  квартирный жилой дом № 3 с. Гыда </t>
  </si>
  <si>
    <t>Проектно-изыскательские работы по объекту "Сети канализации, с. Гыда Тазовского района"</t>
  </si>
  <si>
    <t>Проектно-изыскательские работы по объекту "Канализационно-очистные сооружения, с. Антипаюта Тазовского района"</t>
  </si>
  <si>
    <t>Проектно-изыскательские работы по объекту "Полигон ТБО, с. Антипаюта Тазовского района"</t>
  </si>
  <si>
    <t>Проектно-изыскательские работы по объекту "Водозабор,  с. Гыда Тазовского района"</t>
  </si>
  <si>
    <t>финансирования - 1503,705 млн.руб.</t>
  </si>
  <si>
    <t>2008 год - 711,351 млн.руб.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</si>
</sst>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64" fontId="1" fillId="0" borderId="11" xfId="0" applyNumberFormat="1" applyFont="1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left" vertical="distributed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3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wrapText="1"/>
    </xf>
    <xf numFmtId="169" fontId="1" fillId="0" borderId="10" xfId="0" applyNumberFormat="1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7"/>
  <sheetViews>
    <sheetView tabSelected="1" view="pageBreakPreview" zoomScaleSheetLayoutView="100" zoomScalePageLayoutView="0" workbookViewId="0" topLeftCell="A20">
      <selection activeCell="A20" sqref="A20"/>
    </sheetView>
  </sheetViews>
  <sheetFormatPr defaultColWidth="9.00390625" defaultRowHeight="12.75"/>
  <cols>
    <col min="1" max="1" width="50.75390625" style="0" customWidth="1"/>
    <col min="2" max="2" width="9.875" style="0" customWidth="1"/>
    <col min="3" max="3" width="10.75390625" style="0" customWidth="1"/>
    <col min="4" max="4" width="10.625" style="0" customWidth="1"/>
    <col min="5" max="5" width="10.375" style="0" customWidth="1"/>
    <col min="6" max="6" width="2.25390625" style="0" customWidth="1"/>
    <col min="7" max="8" width="9.625" style="0" bestFit="1" customWidth="1"/>
    <col min="9" max="10" width="9.875" style="0" bestFit="1" customWidth="1"/>
    <col min="11" max="11" width="9.625" style="0" bestFit="1" customWidth="1"/>
  </cols>
  <sheetData>
    <row r="1" s="1" customFormat="1" ht="15.75">
      <c r="C1" s="1" t="s">
        <v>42</v>
      </c>
    </row>
    <row r="2" s="1" customFormat="1" ht="15.75">
      <c r="C2" s="1" t="s">
        <v>43</v>
      </c>
    </row>
    <row r="3" s="1" customFormat="1" ht="15.75">
      <c r="C3" s="1" t="s">
        <v>46</v>
      </c>
    </row>
    <row r="4" s="1" customFormat="1" ht="15.75"/>
    <row r="5" s="1" customFormat="1" ht="15.75"/>
    <row r="6" s="1" customFormat="1" ht="15.75"/>
    <row r="7" spans="1:5" s="1" customFormat="1" ht="15.75">
      <c r="A7" s="56" t="s">
        <v>44</v>
      </c>
      <c r="B7" s="56"/>
      <c r="C7" s="56"/>
      <c r="D7" s="56"/>
      <c r="E7" s="56"/>
    </row>
    <row r="8" spans="1:5" s="1" customFormat="1" ht="15.75">
      <c r="A8" s="56" t="s">
        <v>45</v>
      </c>
      <c r="B8" s="56"/>
      <c r="C8" s="56"/>
      <c r="D8" s="56"/>
      <c r="E8" s="56"/>
    </row>
    <row r="9" spans="1:5" s="1" customFormat="1" ht="15.75">
      <c r="A9" s="56"/>
      <c r="B9" s="56"/>
      <c r="C9" s="56"/>
      <c r="D9" s="56"/>
      <c r="E9" s="56"/>
    </row>
    <row r="10" spans="1:5" s="1" customFormat="1" ht="15.75">
      <c r="A10" s="56"/>
      <c r="B10" s="56"/>
      <c r="C10" s="56"/>
      <c r="D10" s="56"/>
      <c r="E10" s="56"/>
    </row>
    <row r="11" s="1" customFormat="1" ht="15.75"/>
    <row r="12" s="1" customFormat="1" ht="15.75">
      <c r="A12" s="1" t="s">
        <v>48</v>
      </c>
    </row>
    <row r="13" s="1" customFormat="1" ht="15.75"/>
    <row r="14" spans="1:5" s="1" customFormat="1" ht="15.75">
      <c r="A14" s="42" t="s">
        <v>49</v>
      </c>
      <c r="B14" s="64" t="s">
        <v>50</v>
      </c>
      <c r="C14" s="65"/>
      <c r="D14" s="65"/>
      <c r="E14" s="66"/>
    </row>
    <row r="15" spans="1:5" s="1" customFormat="1" ht="15.75">
      <c r="A15" s="43"/>
      <c r="B15" s="50" t="s">
        <v>51</v>
      </c>
      <c r="C15" s="51"/>
      <c r="D15" s="51"/>
      <c r="E15" s="52"/>
    </row>
    <row r="16" spans="1:5" s="1" customFormat="1" ht="15.75">
      <c r="A16" s="43"/>
      <c r="B16" s="50" t="s">
        <v>104</v>
      </c>
      <c r="C16" s="51"/>
      <c r="D16" s="51"/>
      <c r="E16" s="52"/>
    </row>
    <row r="17" spans="1:5" s="1" customFormat="1" ht="15.75">
      <c r="A17" s="43"/>
      <c r="B17" s="50" t="s">
        <v>52</v>
      </c>
      <c r="C17" s="51"/>
      <c r="D17" s="51"/>
      <c r="E17" s="52"/>
    </row>
    <row r="18" spans="1:5" s="1" customFormat="1" ht="15.75">
      <c r="A18" s="43"/>
      <c r="B18" s="50" t="s">
        <v>54</v>
      </c>
      <c r="C18" s="51"/>
      <c r="D18" s="51"/>
      <c r="E18" s="52"/>
    </row>
    <row r="19" spans="1:5" s="1" customFormat="1" ht="15.75">
      <c r="A19" s="43"/>
      <c r="B19" s="50" t="s">
        <v>53</v>
      </c>
      <c r="C19" s="51"/>
      <c r="D19" s="51"/>
      <c r="E19" s="52"/>
    </row>
    <row r="20" spans="1:5" s="1" customFormat="1" ht="15.75">
      <c r="A20" s="44"/>
      <c r="B20" s="53" t="s">
        <v>105</v>
      </c>
      <c r="C20" s="54"/>
      <c r="D20" s="54"/>
      <c r="E20" s="55"/>
    </row>
    <row r="21" s="1" customFormat="1" ht="15.75"/>
    <row r="22" spans="1:5" s="1" customFormat="1" ht="15.75">
      <c r="A22" s="62" t="s">
        <v>47</v>
      </c>
      <c r="B22" s="63"/>
      <c r="C22" s="63"/>
      <c r="D22" s="63"/>
      <c r="E22" s="63"/>
    </row>
    <row r="23" spans="1:5" s="1" customFormat="1" ht="15.75">
      <c r="A23" s="63"/>
      <c r="B23" s="63"/>
      <c r="C23" s="63"/>
      <c r="D23" s="63"/>
      <c r="E23" s="63"/>
    </row>
    <row r="24" spans="1:5" s="1" customFormat="1" ht="15.75" customHeight="1">
      <c r="A24" s="63"/>
      <c r="B24" s="63"/>
      <c r="C24" s="63"/>
      <c r="D24" s="63"/>
      <c r="E24" s="63"/>
    </row>
    <row r="25" spans="1:5" s="4" customFormat="1" ht="24.75" customHeight="1">
      <c r="A25" s="59" t="s">
        <v>55</v>
      </c>
      <c r="B25" s="60"/>
      <c r="C25" s="60"/>
      <c r="D25" s="60"/>
      <c r="E25" s="60"/>
    </row>
    <row r="26" spans="1:5" s="4" customFormat="1" ht="12.75" customHeight="1">
      <c r="A26" s="24"/>
      <c r="B26" s="23"/>
      <c r="C26" s="23"/>
      <c r="D26" s="23"/>
      <c r="E26" s="40" t="s">
        <v>38</v>
      </c>
    </row>
    <row r="27" spans="1:5" s="1" customFormat="1" ht="31.5" customHeight="1">
      <c r="A27" s="61" t="s">
        <v>0</v>
      </c>
      <c r="B27" s="61" t="s">
        <v>6</v>
      </c>
      <c r="C27" s="61" t="s">
        <v>1</v>
      </c>
      <c r="D27" s="61"/>
      <c r="E27" s="61"/>
    </row>
    <row r="28" spans="1:5" s="1" customFormat="1" ht="15.75">
      <c r="A28" s="61"/>
      <c r="B28" s="61"/>
      <c r="C28" s="2" t="s">
        <v>2</v>
      </c>
      <c r="D28" s="2" t="s">
        <v>3</v>
      </c>
      <c r="E28" s="2" t="s">
        <v>4</v>
      </c>
    </row>
    <row r="29" spans="1:5" s="46" customFormat="1" ht="12" customHeight="1">
      <c r="A29" s="45">
        <v>1</v>
      </c>
      <c r="B29" s="45">
        <v>2</v>
      </c>
      <c r="C29" s="45">
        <v>3</v>
      </c>
      <c r="D29" s="45">
        <v>4</v>
      </c>
      <c r="E29" s="45">
        <v>5</v>
      </c>
    </row>
    <row r="30" spans="1:10" s="7" customFormat="1" ht="21" customHeight="1">
      <c r="A30" s="5" t="s">
        <v>5</v>
      </c>
      <c r="B30" s="6">
        <f>C30+D30+E30</f>
        <v>1503.705</v>
      </c>
      <c r="C30" s="6">
        <f>SUM(C32:C33)</f>
        <v>383.65999999999997</v>
      </c>
      <c r="D30" s="6">
        <f>SUM(D32:D33)</f>
        <v>408.694</v>
      </c>
      <c r="E30" s="6">
        <f>SUM(E32:E33)</f>
        <v>711.351</v>
      </c>
      <c r="F30" s="9"/>
      <c r="G30" s="9"/>
      <c r="H30" s="9"/>
      <c r="I30" s="9"/>
      <c r="J30" s="9"/>
    </row>
    <row r="31" spans="1:5" s="7" customFormat="1" ht="13.5" customHeight="1">
      <c r="A31" s="20" t="s">
        <v>33</v>
      </c>
      <c r="B31" s="58"/>
      <c r="C31" s="58"/>
      <c r="D31" s="58"/>
      <c r="E31" s="58"/>
    </row>
    <row r="32" spans="1:11" s="7" customFormat="1" ht="15.75">
      <c r="A32" s="2" t="s">
        <v>32</v>
      </c>
      <c r="B32" s="3">
        <f>C32+D32+E32</f>
        <v>1389.848</v>
      </c>
      <c r="C32" s="16">
        <f>C34+C88+C92+C115+C127+C96+C102+C110+C133+C144+C149</f>
        <v>361.98699999999997</v>
      </c>
      <c r="D32" s="16">
        <f>D34+D88+D92+D115+D127+D96+D102+D110+D133+D144+D149</f>
        <v>353.103</v>
      </c>
      <c r="E32" s="16">
        <f>E34+E88+E92+E115+E127+E96+E102+E110+E133+E144+E149</f>
        <v>674.758</v>
      </c>
      <c r="F32" s="9"/>
      <c r="G32" s="9"/>
      <c r="H32" s="9"/>
      <c r="I32" s="9"/>
      <c r="J32" s="9"/>
      <c r="K32" s="9"/>
    </row>
    <row r="33" spans="1:5" s="7" customFormat="1" ht="15.75">
      <c r="A33" s="2" t="s">
        <v>34</v>
      </c>
      <c r="B33" s="3">
        <f aca="true" t="shared" si="0" ref="B33:B57">C33+D33+E33</f>
        <v>113.857</v>
      </c>
      <c r="C33" s="3">
        <f>C77+C80+C83+C89+C93+C97+C103+C111+C116+C128+C134+C145+C150</f>
        <v>21.673</v>
      </c>
      <c r="D33" s="3">
        <f>D77+D80+D83+D89+D93+D97+D103+D111+D116+D128+D134+D145+D150</f>
        <v>55.590999999999994</v>
      </c>
      <c r="E33" s="3">
        <f>E77+E80+E83+E89+E93+E97+E103+E111+E116+E128+E134+E145+E150</f>
        <v>36.593</v>
      </c>
    </row>
    <row r="34" spans="1:10" s="18" customFormat="1" ht="58.5" customHeight="1">
      <c r="A34" s="10" t="s">
        <v>39</v>
      </c>
      <c r="B34" s="6">
        <f t="shared" si="0"/>
        <v>761.537</v>
      </c>
      <c r="C34" s="19">
        <v>272.143</v>
      </c>
      <c r="D34" s="19">
        <v>279.257</v>
      </c>
      <c r="E34" s="19">
        <v>210.137</v>
      </c>
      <c r="F34" s="17"/>
      <c r="G34" s="17"/>
      <c r="H34" s="17"/>
      <c r="I34" s="17"/>
      <c r="J34" s="17"/>
    </row>
    <row r="35" spans="1:6" s="1" customFormat="1" ht="31.5">
      <c r="A35" s="12" t="s">
        <v>58</v>
      </c>
      <c r="B35" s="3">
        <f t="shared" si="0"/>
        <v>83.958</v>
      </c>
      <c r="C35" s="3">
        <v>8</v>
      </c>
      <c r="D35" s="3">
        <v>21.088</v>
      </c>
      <c r="E35" s="3">
        <v>54.87</v>
      </c>
      <c r="F35" s="8"/>
    </row>
    <row r="36" spans="1:6" s="1" customFormat="1" ht="47.25">
      <c r="A36" s="13" t="s">
        <v>75</v>
      </c>
      <c r="B36" s="3">
        <f t="shared" si="0"/>
        <v>55.607</v>
      </c>
      <c r="C36" s="3">
        <v>23.069</v>
      </c>
      <c r="D36" s="3">
        <v>19.838</v>
      </c>
      <c r="E36" s="3">
        <v>12.7</v>
      </c>
      <c r="F36" s="8"/>
    </row>
    <row r="37" spans="1:6" s="1" customFormat="1" ht="15.75">
      <c r="A37" s="13" t="s">
        <v>76</v>
      </c>
      <c r="B37" s="3">
        <f t="shared" si="0"/>
        <v>30.719</v>
      </c>
      <c r="C37" s="3">
        <v>3</v>
      </c>
      <c r="D37" s="3"/>
      <c r="E37" s="3">
        <v>27.719</v>
      </c>
      <c r="F37" s="8"/>
    </row>
    <row r="38" spans="1:6" s="1" customFormat="1" ht="15.75">
      <c r="A38" s="13" t="s">
        <v>37</v>
      </c>
      <c r="B38" s="3"/>
      <c r="C38" s="3"/>
      <c r="D38" s="3"/>
      <c r="E38" s="3">
        <v>27.719</v>
      </c>
      <c r="F38" s="8"/>
    </row>
    <row r="39" spans="1:6" s="1" customFormat="1" ht="47.25">
      <c r="A39" s="13" t="s">
        <v>77</v>
      </c>
      <c r="B39" s="3"/>
      <c r="C39" s="3">
        <v>0.1</v>
      </c>
      <c r="D39" s="3"/>
      <c r="E39" s="3"/>
      <c r="F39" s="8"/>
    </row>
    <row r="40" spans="1:6" s="1" customFormat="1" ht="47.25">
      <c r="A40" s="15" t="s">
        <v>59</v>
      </c>
      <c r="B40" s="3">
        <f t="shared" si="0"/>
        <v>0.6</v>
      </c>
      <c r="C40" s="3"/>
      <c r="D40" s="3">
        <v>0.6</v>
      </c>
      <c r="E40" s="3"/>
      <c r="F40" s="8"/>
    </row>
    <row r="41" spans="1:6" s="1" customFormat="1" ht="30" customHeight="1">
      <c r="A41" s="12" t="s">
        <v>78</v>
      </c>
      <c r="B41" s="3">
        <f t="shared" si="0"/>
        <v>64.098</v>
      </c>
      <c r="C41" s="3">
        <v>53</v>
      </c>
      <c r="D41" s="3">
        <v>11.098</v>
      </c>
      <c r="E41" s="3"/>
      <c r="F41" s="8"/>
    </row>
    <row r="42" spans="1:6" s="1" customFormat="1" ht="32.25" customHeight="1">
      <c r="A42" s="13" t="s">
        <v>57</v>
      </c>
      <c r="B42" s="3">
        <f t="shared" si="0"/>
        <v>3.32</v>
      </c>
      <c r="C42" s="3">
        <v>2.99</v>
      </c>
      <c r="D42" s="3">
        <v>0.026</v>
      </c>
      <c r="E42" s="3">
        <v>0.304</v>
      </c>
      <c r="F42" s="8"/>
    </row>
    <row r="43" spans="1:6" s="1" customFormat="1" ht="12" customHeight="1">
      <c r="A43" s="47">
        <v>1</v>
      </c>
      <c r="B43" s="48">
        <v>2</v>
      </c>
      <c r="C43" s="48">
        <v>3</v>
      </c>
      <c r="D43" s="48">
        <v>4</v>
      </c>
      <c r="E43" s="48">
        <v>5</v>
      </c>
      <c r="F43" s="8"/>
    </row>
    <row r="44" spans="1:6" s="1" customFormat="1" ht="31.5">
      <c r="A44" s="13" t="s">
        <v>60</v>
      </c>
      <c r="B44" s="3">
        <f t="shared" si="0"/>
        <v>80.49600000000001</v>
      </c>
      <c r="C44" s="3">
        <v>6</v>
      </c>
      <c r="D44" s="3">
        <v>15</v>
      </c>
      <c r="E44" s="3">
        <v>59.496</v>
      </c>
      <c r="F44" s="8"/>
    </row>
    <row r="45" spans="1:5" s="1" customFormat="1" ht="31.5">
      <c r="A45" s="13" t="s">
        <v>79</v>
      </c>
      <c r="B45" s="3">
        <f t="shared" si="0"/>
        <v>8.272</v>
      </c>
      <c r="C45" s="3">
        <v>4</v>
      </c>
      <c r="D45" s="3">
        <v>4.272</v>
      </c>
      <c r="E45" s="3"/>
    </row>
    <row r="46" spans="1:6" s="1" customFormat="1" ht="47.25">
      <c r="A46" s="13" t="s">
        <v>80</v>
      </c>
      <c r="B46" s="3">
        <f t="shared" si="0"/>
        <v>61.223</v>
      </c>
      <c r="C46" s="3">
        <v>7.143</v>
      </c>
      <c r="D46" s="3">
        <v>54.08</v>
      </c>
      <c r="E46" s="3"/>
      <c r="F46" s="8"/>
    </row>
    <row r="47" spans="1:6" s="1" customFormat="1" ht="31.5">
      <c r="A47" s="13" t="s">
        <v>61</v>
      </c>
      <c r="B47" s="3">
        <f t="shared" si="0"/>
        <v>34.022999999999996</v>
      </c>
      <c r="C47" s="3">
        <v>4</v>
      </c>
      <c r="D47" s="3">
        <v>10</v>
      </c>
      <c r="E47" s="3">
        <v>20.023</v>
      </c>
      <c r="F47" s="8"/>
    </row>
    <row r="48" spans="1:6" s="1" customFormat="1" ht="47.25">
      <c r="A48" s="13" t="s">
        <v>62</v>
      </c>
      <c r="B48" s="3">
        <f t="shared" si="0"/>
        <v>42.918</v>
      </c>
      <c r="C48" s="3">
        <v>3</v>
      </c>
      <c r="D48" s="3">
        <v>39.202</v>
      </c>
      <c r="E48" s="3">
        <v>0.716</v>
      </c>
      <c r="F48" s="8"/>
    </row>
    <row r="49" spans="1:6" s="1" customFormat="1" ht="47.25">
      <c r="A49" s="13" t="s">
        <v>63</v>
      </c>
      <c r="B49" s="3">
        <f t="shared" si="0"/>
        <v>3.917</v>
      </c>
      <c r="C49" s="3">
        <v>3.064</v>
      </c>
      <c r="D49" s="3">
        <v>0.481</v>
      </c>
      <c r="E49" s="3">
        <v>0.372</v>
      </c>
      <c r="F49" s="8"/>
    </row>
    <row r="50" spans="1:5" s="1" customFormat="1" ht="31.5">
      <c r="A50" s="13" t="s">
        <v>82</v>
      </c>
      <c r="B50" s="3">
        <f t="shared" si="0"/>
        <v>83.268</v>
      </c>
      <c r="C50" s="3">
        <v>83.168</v>
      </c>
      <c r="D50" s="3">
        <v>0.1</v>
      </c>
      <c r="E50" s="3"/>
    </row>
    <row r="51" spans="1:5" s="1" customFormat="1" ht="31.5">
      <c r="A51" s="13" t="s">
        <v>64</v>
      </c>
      <c r="B51" s="3">
        <f t="shared" si="0"/>
        <v>43.468999999999994</v>
      </c>
      <c r="C51" s="3">
        <v>24.2</v>
      </c>
      <c r="D51" s="3"/>
      <c r="E51" s="3">
        <v>19.269</v>
      </c>
    </row>
    <row r="52" spans="1:5" s="1" customFormat="1" ht="31.5">
      <c r="A52" s="13" t="s">
        <v>81</v>
      </c>
      <c r="B52" s="3">
        <f t="shared" si="0"/>
        <v>48.186</v>
      </c>
      <c r="C52" s="3">
        <v>45.909</v>
      </c>
      <c r="D52" s="3">
        <v>2.277</v>
      </c>
      <c r="E52" s="3"/>
    </row>
    <row r="53" spans="1:5" s="1" customFormat="1" ht="47.25">
      <c r="A53" s="13" t="s">
        <v>65</v>
      </c>
      <c r="B53" s="3">
        <f t="shared" si="0"/>
        <v>87.033</v>
      </c>
      <c r="C53" s="3"/>
      <c r="D53" s="3">
        <v>80</v>
      </c>
      <c r="E53" s="3">
        <v>7.033</v>
      </c>
    </row>
    <row r="54" spans="1:5" s="7" customFormat="1" ht="30" customHeight="1">
      <c r="A54" s="15" t="s">
        <v>100</v>
      </c>
      <c r="B54" s="3">
        <f t="shared" si="0"/>
        <v>0.968</v>
      </c>
      <c r="C54" s="3"/>
      <c r="D54" s="3">
        <v>0.6</v>
      </c>
      <c r="E54" s="3">
        <v>0.368</v>
      </c>
    </row>
    <row r="55" spans="1:5" s="7" customFormat="1" ht="47.25">
      <c r="A55" s="15" t="s">
        <v>83</v>
      </c>
      <c r="B55" s="3">
        <f t="shared" si="0"/>
        <v>0.567</v>
      </c>
      <c r="C55" s="3"/>
      <c r="D55" s="3">
        <v>0.567</v>
      </c>
      <c r="E55" s="3"/>
    </row>
    <row r="56" spans="1:5" s="7" customFormat="1" ht="47.25">
      <c r="A56" s="15" t="s">
        <v>101</v>
      </c>
      <c r="B56" s="3">
        <f t="shared" si="0"/>
        <v>0.883</v>
      </c>
      <c r="C56" s="3"/>
      <c r="D56" s="3">
        <v>0.858</v>
      </c>
      <c r="E56" s="3">
        <v>0.025</v>
      </c>
    </row>
    <row r="57" spans="1:5" s="7" customFormat="1" ht="47.25">
      <c r="A57" s="15" t="s">
        <v>59</v>
      </c>
      <c r="B57" s="3">
        <f t="shared" si="0"/>
        <v>0.025</v>
      </c>
      <c r="C57" s="3"/>
      <c r="D57" s="3"/>
      <c r="E57" s="3">
        <v>0.025</v>
      </c>
    </row>
    <row r="58" spans="1:5" s="7" customFormat="1" ht="47.25">
      <c r="A58" s="15" t="s">
        <v>84</v>
      </c>
      <c r="B58" s="3">
        <f aca="true" t="shared" si="1" ref="B58:B74">C58+D58+E58</f>
        <v>0.445</v>
      </c>
      <c r="C58" s="3"/>
      <c r="D58" s="3">
        <v>0.445</v>
      </c>
      <c r="E58" s="3"/>
    </row>
    <row r="59" spans="1:5" s="7" customFormat="1" ht="31.5">
      <c r="A59" s="15" t="s">
        <v>102</v>
      </c>
      <c r="B59" s="3">
        <f t="shared" si="1"/>
        <v>0.47100000000000003</v>
      </c>
      <c r="C59" s="3"/>
      <c r="D59" s="3">
        <v>0.445</v>
      </c>
      <c r="E59" s="3">
        <v>0.026</v>
      </c>
    </row>
    <row r="60" spans="1:5" s="7" customFormat="1" ht="47.25">
      <c r="A60" s="15" t="s">
        <v>85</v>
      </c>
      <c r="B60" s="3">
        <f t="shared" si="1"/>
        <v>0.736</v>
      </c>
      <c r="C60" s="3"/>
      <c r="D60" s="3">
        <v>0.736</v>
      </c>
      <c r="E60" s="3"/>
    </row>
    <row r="61" spans="1:5" s="1" customFormat="1" ht="31.5">
      <c r="A61" s="15" t="s">
        <v>103</v>
      </c>
      <c r="B61" s="3">
        <f t="shared" si="1"/>
        <v>0.48500000000000004</v>
      </c>
      <c r="C61" s="3"/>
      <c r="D61" s="3">
        <v>0.46</v>
      </c>
      <c r="E61" s="3">
        <v>0.025</v>
      </c>
    </row>
    <row r="62" spans="1:5" s="1" customFormat="1" ht="47.25">
      <c r="A62" s="13" t="s">
        <v>18</v>
      </c>
      <c r="B62" s="3">
        <f t="shared" si="1"/>
        <v>4.579000000000001</v>
      </c>
      <c r="C62" s="3">
        <v>1</v>
      </c>
      <c r="D62" s="3">
        <v>3.579</v>
      </c>
      <c r="E62" s="3"/>
    </row>
    <row r="63" spans="1:5" s="1" customFormat="1" ht="31.5">
      <c r="A63" s="15" t="s">
        <v>19</v>
      </c>
      <c r="B63" s="3">
        <f t="shared" si="1"/>
        <v>1.533</v>
      </c>
      <c r="C63" s="3"/>
      <c r="D63" s="3">
        <v>1.533</v>
      </c>
      <c r="E63" s="3"/>
    </row>
    <row r="64" spans="1:5" s="1" customFormat="1" ht="31.5">
      <c r="A64" s="15" t="s">
        <v>20</v>
      </c>
      <c r="B64" s="3">
        <f t="shared" si="1"/>
        <v>1.124</v>
      </c>
      <c r="C64" s="3"/>
      <c r="D64" s="3">
        <v>1.124</v>
      </c>
      <c r="E64" s="3"/>
    </row>
    <row r="65" spans="1:5" s="1" customFormat="1" ht="31.5">
      <c r="A65" s="15" t="s">
        <v>21</v>
      </c>
      <c r="B65" s="3">
        <f t="shared" si="1"/>
        <v>0.203</v>
      </c>
      <c r="C65" s="3"/>
      <c r="D65" s="3">
        <v>0.203</v>
      </c>
      <c r="E65" s="3"/>
    </row>
    <row r="66" spans="1:5" s="1" customFormat="1" ht="31.5">
      <c r="A66" s="15" t="s">
        <v>22</v>
      </c>
      <c r="B66" s="3">
        <f t="shared" si="1"/>
        <v>3.334</v>
      </c>
      <c r="C66" s="3"/>
      <c r="D66" s="3">
        <v>3.334</v>
      </c>
      <c r="E66" s="3"/>
    </row>
    <row r="67" spans="1:5" s="1" customFormat="1" ht="31.5">
      <c r="A67" s="15" t="s">
        <v>23</v>
      </c>
      <c r="B67" s="3">
        <f t="shared" si="1"/>
        <v>2.437</v>
      </c>
      <c r="C67" s="3"/>
      <c r="D67" s="3">
        <v>2.437</v>
      </c>
      <c r="E67" s="3"/>
    </row>
    <row r="68" spans="1:6" s="1" customFormat="1" ht="12" customHeight="1">
      <c r="A68" s="47">
        <v>1</v>
      </c>
      <c r="B68" s="48">
        <v>2</v>
      </c>
      <c r="C68" s="48">
        <v>3</v>
      </c>
      <c r="D68" s="48">
        <v>4</v>
      </c>
      <c r="E68" s="48">
        <v>5</v>
      </c>
      <c r="F68" s="8"/>
    </row>
    <row r="69" spans="1:5" s="1" customFormat="1" ht="31.5">
      <c r="A69" s="15" t="s">
        <v>24</v>
      </c>
      <c r="B69" s="3">
        <f t="shared" si="1"/>
        <v>2.437</v>
      </c>
      <c r="C69" s="3"/>
      <c r="D69" s="3">
        <v>2.437</v>
      </c>
      <c r="E69" s="3"/>
    </row>
    <row r="70" spans="1:5" s="1" customFormat="1" ht="31.5">
      <c r="A70" s="15" t="s">
        <v>25</v>
      </c>
      <c r="B70" s="3">
        <f t="shared" si="1"/>
        <v>2.437</v>
      </c>
      <c r="C70" s="3"/>
      <c r="D70" s="3">
        <v>2.437</v>
      </c>
      <c r="E70" s="3"/>
    </row>
    <row r="71" spans="1:5" s="1" customFormat="1" ht="47.25">
      <c r="A71" s="13" t="s">
        <v>8</v>
      </c>
      <c r="B71" s="3">
        <f t="shared" si="1"/>
        <v>0.5</v>
      </c>
      <c r="C71" s="3">
        <v>0.5</v>
      </c>
      <c r="D71" s="3"/>
      <c r="E71" s="3"/>
    </row>
    <row r="72" spans="1:5" s="1" customFormat="1" ht="36" customHeight="1">
      <c r="A72" s="13" t="s">
        <v>66</v>
      </c>
      <c r="B72" s="3"/>
      <c r="C72" s="3"/>
      <c r="D72" s="3"/>
      <c r="E72" s="3">
        <v>2.563</v>
      </c>
    </row>
    <row r="73" spans="1:5" s="1" customFormat="1" ht="43.5" customHeight="1">
      <c r="A73" s="13" t="s">
        <v>67</v>
      </c>
      <c r="B73" s="3"/>
      <c r="C73" s="3"/>
      <c r="D73" s="3"/>
      <c r="E73" s="3">
        <v>2.046</v>
      </c>
    </row>
    <row r="74" spans="1:5" s="1" customFormat="1" ht="31.5">
      <c r="A74" s="13" t="s">
        <v>31</v>
      </c>
      <c r="B74" s="3">
        <f t="shared" si="1"/>
        <v>2.909</v>
      </c>
      <c r="C74" s="3">
        <v>0.12</v>
      </c>
      <c r="D74" s="3">
        <v>0.207</v>
      </c>
      <c r="E74" s="3">
        <v>2.582</v>
      </c>
    </row>
    <row r="75" spans="1:5" s="1" customFormat="1" ht="15.75">
      <c r="A75" s="25" t="s">
        <v>33</v>
      </c>
      <c r="B75" s="21"/>
      <c r="C75" s="21"/>
      <c r="D75" s="21"/>
      <c r="E75" s="22"/>
    </row>
    <row r="76" spans="1:5" s="1" customFormat="1" ht="15.75">
      <c r="A76" s="2" t="s">
        <v>32</v>
      </c>
      <c r="B76" s="3">
        <f>C76+D76+E76</f>
        <v>2.582</v>
      </c>
      <c r="C76" s="3"/>
      <c r="D76" s="3"/>
      <c r="E76" s="3">
        <v>2.582</v>
      </c>
    </row>
    <row r="77" spans="1:5" s="1" customFormat="1" ht="15.75">
      <c r="A77" s="2" t="s">
        <v>34</v>
      </c>
      <c r="B77" s="3">
        <f>C77+D77</f>
        <v>0.32699999999999996</v>
      </c>
      <c r="C77" s="3">
        <v>0.12</v>
      </c>
      <c r="D77" s="3">
        <v>0.207</v>
      </c>
      <c r="E77" s="3"/>
    </row>
    <row r="78" spans="1:5" s="1" customFormat="1" ht="15.75">
      <c r="A78" s="20" t="s">
        <v>68</v>
      </c>
      <c r="B78" s="3">
        <f>C78+D78+E78</f>
        <v>1.839</v>
      </c>
      <c r="C78" s="3">
        <v>0.675</v>
      </c>
      <c r="D78" s="3">
        <v>1.164</v>
      </c>
      <c r="E78" s="3"/>
    </row>
    <row r="79" spans="1:5" s="1" customFormat="1" ht="15.75">
      <c r="A79" s="25" t="s">
        <v>33</v>
      </c>
      <c r="B79" s="3"/>
      <c r="C79" s="3"/>
      <c r="D79" s="3"/>
      <c r="E79" s="3"/>
    </row>
    <row r="80" spans="1:5" s="1" customFormat="1" ht="15.75">
      <c r="A80" s="2" t="s">
        <v>34</v>
      </c>
      <c r="B80" s="3">
        <f>C80+D80+E80</f>
        <v>1.839</v>
      </c>
      <c r="C80" s="3">
        <v>0.675</v>
      </c>
      <c r="D80" s="3">
        <v>1.164</v>
      </c>
      <c r="E80" s="3"/>
    </row>
    <row r="81" spans="1:5" s="1" customFormat="1" ht="15.75">
      <c r="A81" s="20" t="s">
        <v>69</v>
      </c>
      <c r="B81" s="3">
        <f>C81+D81</f>
        <v>1.4</v>
      </c>
      <c r="C81" s="3">
        <v>0.514</v>
      </c>
      <c r="D81" s="3">
        <v>0.886</v>
      </c>
      <c r="E81" s="3"/>
    </row>
    <row r="82" spans="1:5" s="1" customFormat="1" ht="15.75">
      <c r="A82" s="25" t="s">
        <v>33</v>
      </c>
      <c r="B82" s="3"/>
      <c r="C82" s="3"/>
      <c r="D82" s="3"/>
      <c r="E82" s="3"/>
    </row>
    <row r="83" spans="1:5" s="1" customFormat="1" ht="15.75">
      <c r="A83" s="2" t="s">
        <v>34</v>
      </c>
      <c r="B83" s="3">
        <f>C83+D83</f>
        <v>1.4</v>
      </c>
      <c r="C83" s="3">
        <v>0.514</v>
      </c>
      <c r="D83" s="3">
        <v>0.886</v>
      </c>
      <c r="E83" s="3"/>
    </row>
    <row r="84" spans="1:9" s="7" customFormat="1" ht="23.25" customHeight="1">
      <c r="A84" s="29" t="s">
        <v>14</v>
      </c>
      <c r="B84" s="6">
        <f>B85+B90+B94+B108+B113</f>
        <v>79.489</v>
      </c>
      <c r="C84" s="6">
        <f>C85+C90+C94+C100+C108+C113</f>
        <v>15.855999999999998</v>
      </c>
      <c r="D84" s="6">
        <f>D85+D90+D94+D100+D108+D113</f>
        <v>43.036</v>
      </c>
      <c r="E84" s="6">
        <f>E85+E90+E94+E100+E108+E113</f>
        <v>45.287</v>
      </c>
      <c r="F84" s="8"/>
      <c r="G84" s="9"/>
      <c r="H84" s="9"/>
      <c r="I84" s="9"/>
    </row>
    <row r="85" spans="1:6" s="7" customFormat="1" ht="31.5">
      <c r="A85" s="30" t="s">
        <v>13</v>
      </c>
      <c r="B85" s="6">
        <f>C85+D85+E85</f>
        <v>10.558</v>
      </c>
      <c r="C85" s="6">
        <v>2</v>
      </c>
      <c r="D85" s="6">
        <v>6.138</v>
      </c>
      <c r="E85" s="6">
        <v>2.42</v>
      </c>
      <c r="F85" s="8"/>
    </row>
    <row r="86" spans="1:6" s="7" customFormat="1" ht="31.5">
      <c r="A86" s="13" t="s">
        <v>7</v>
      </c>
      <c r="B86" s="3">
        <f>C86+D86+E86</f>
        <v>10.558</v>
      </c>
      <c r="C86" s="3">
        <v>2</v>
      </c>
      <c r="D86" s="3">
        <v>6.138</v>
      </c>
      <c r="E86" s="3">
        <v>2.42</v>
      </c>
      <c r="F86" s="1"/>
    </row>
    <row r="87" spans="1:6" s="7" customFormat="1" ht="15.75">
      <c r="A87" s="13" t="s">
        <v>28</v>
      </c>
      <c r="B87" s="31"/>
      <c r="C87" s="21"/>
      <c r="D87" s="21"/>
      <c r="E87" s="22"/>
      <c r="F87" s="1"/>
    </row>
    <row r="88" spans="1:6" s="7" customFormat="1" ht="15.75">
      <c r="A88" s="14" t="s">
        <v>26</v>
      </c>
      <c r="B88" s="3">
        <f>C88+D88+E88</f>
        <v>10.058</v>
      </c>
      <c r="C88" s="3">
        <v>2</v>
      </c>
      <c r="D88" s="3">
        <v>6.138</v>
      </c>
      <c r="E88" s="3">
        <v>1.92</v>
      </c>
      <c r="F88" s="1"/>
    </row>
    <row r="89" spans="1:6" s="7" customFormat="1" ht="15.75">
      <c r="A89" s="14" t="s">
        <v>27</v>
      </c>
      <c r="B89" s="3">
        <f>C89+D89+E89</f>
        <v>0.5</v>
      </c>
      <c r="C89" s="3"/>
      <c r="D89" s="3"/>
      <c r="E89" s="3">
        <v>0.5</v>
      </c>
      <c r="F89" s="1"/>
    </row>
    <row r="90" spans="1:6" s="7" customFormat="1" ht="47.25">
      <c r="A90" s="30" t="s">
        <v>35</v>
      </c>
      <c r="B90" s="6">
        <f>C90+D90+E90</f>
        <v>50.897999999999996</v>
      </c>
      <c r="C90" s="6"/>
      <c r="D90" s="6">
        <f>SUM(D92:D93)</f>
        <v>14.898</v>
      </c>
      <c r="E90" s="6">
        <f>SUM(E92:E93)</f>
        <v>36</v>
      </c>
      <c r="F90" s="1"/>
    </row>
    <row r="91" spans="1:6" s="7" customFormat="1" ht="15.75">
      <c r="A91" s="13" t="s">
        <v>28</v>
      </c>
      <c r="B91" s="31"/>
      <c r="C91" s="21"/>
      <c r="D91" s="21"/>
      <c r="E91" s="22"/>
      <c r="F91" s="1"/>
    </row>
    <row r="92" spans="1:6" s="7" customFormat="1" ht="15.75">
      <c r="A92" s="14" t="s">
        <v>26</v>
      </c>
      <c r="B92" s="3">
        <f>C92+D92+E92</f>
        <v>42.562</v>
      </c>
      <c r="C92" s="3"/>
      <c r="D92" s="3">
        <v>12.562</v>
      </c>
      <c r="E92" s="3">
        <v>30</v>
      </c>
      <c r="F92" s="1"/>
    </row>
    <row r="93" spans="1:6" s="7" customFormat="1" ht="15.75">
      <c r="A93" s="14" t="s">
        <v>27</v>
      </c>
      <c r="B93" s="3">
        <f>C93+D93+E93</f>
        <v>8.336</v>
      </c>
      <c r="C93" s="3"/>
      <c r="D93" s="3">
        <v>2.336</v>
      </c>
      <c r="E93" s="3">
        <v>6</v>
      </c>
      <c r="F93" s="1"/>
    </row>
    <row r="94" spans="1:6" s="7" customFormat="1" ht="32.25" customHeight="1">
      <c r="A94" s="30" t="s">
        <v>10</v>
      </c>
      <c r="B94" s="6">
        <f>C94+D94+E94</f>
        <v>9.216</v>
      </c>
      <c r="C94" s="6">
        <v>9.216</v>
      </c>
      <c r="D94" s="6"/>
      <c r="E94" s="6"/>
      <c r="F94" s="1"/>
    </row>
    <row r="95" spans="1:6" s="7" customFormat="1" ht="18" customHeight="1">
      <c r="A95" s="13" t="s">
        <v>28</v>
      </c>
      <c r="B95" s="3"/>
      <c r="C95" s="6"/>
      <c r="D95" s="6"/>
      <c r="E95" s="6"/>
      <c r="F95" s="1"/>
    </row>
    <row r="96" spans="1:6" s="7" customFormat="1" ht="15.75">
      <c r="A96" s="14" t="s">
        <v>29</v>
      </c>
      <c r="B96" s="3">
        <f>C96+D96+E96</f>
        <v>9.216</v>
      </c>
      <c r="C96" s="3">
        <v>9.216</v>
      </c>
      <c r="D96" s="3"/>
      <c r="E96" s="3"/>
      <c r="F96" s="1"/>
    </row>
    <row r="97" spans="1:6" s="7" customFormat="1" ht="15.75">
      <c r="A97" s="14" t="s">
        <v>27</v>
      </c>
      <c r="B97" s="3">
        <f>C97+D97+E97</f>
        <v>0</v>
      </c>
      <c r="C97" s="3"/>
      <c r="D97" s="3"/>
      <c r="E97" s="3"/>
      <c r="F97" s="1"/>
    </row>
    <row r="98" spans="1:6" s="7" customFormat="1" ht="15.75">
      <c r="A98" s="13" t="s">
        <v>88</v>
      </c>
      <c r="B98" s="3">
        <f>C98+D98+E98</f>
        <v>2.6</v>
      </c>
      <c r="C98" s="3">
        <v>2.6</v>
      </c>
      <c r="D98" s="3"/>
      <c r="E98" s="3"/>
      <c r="F98" s="1"/>
    </row>
    <row r="99" spans="1:6" s="7" customFormat="1" ht="28.5" customHeight="1">
      <c r="A99" s="13" t="s">
        <v>87</v>
      </c>
      <c r="B99" s="3">
        <f>C99+D99+E99</f>
        <v>6.616</v>
      </c>
      <c r="C99" s="3">
        <v>6.616</v>
      </c>
      <c r="D99" s="3"/>
      <c r="E99" s="3"/>
      <c r="F99" s="1"/>
    </row>
    <row r="100" spans="1:6" s="7" customFormat="1" ht="48" customHeight="1">
      <c r="A100" s="30" t="s">
        <v>12</v>
      </c>
      <c r="B100" s="6">
        <f>C100+D100+E100</f>
        <v>24.69</v>
      </c>
      <c r="C100" s="6">
        <v>3.69</v>
      </c>
      <c r="D100" s="6">
        <v>21</v>
      </c>
      <c r="E100" s="6"/>
      <c r="F100" s="1"/>
    </row>
    <row r="101" spans="1:6" s="7" customFormat="1" ht="15.75">
      <c r="A101" s="13" t="s">
        <v>28</v>
      </c>
      <c r="B101" s="57"/>
      <c r="C101" s="57"/>
      <c r="D101" s="57"/>
      <c r="E101" s="57"/>
      <c r="F101" s="1"/>
    </row>
    <row r="102" spans="1:6" s="7" customFormat="1" ht="15.75">
      <c r="A102" s="14" t="s">
        <v>26</v>
      </c>
      <c r="B102" s="3">
        <f>C102+D102+E102</f>
        <v>24.69</v>
      </c>
      <c r="C102" s="3">
        <v>3.69</v>
      </c>
      <c r="D102" s="3">
        <v>21</v>
      </c>
      <c r="E102" s="3"/>
      <c r="F102" s="1"/>
    </row>
    <row r="103" spans="1:6" s="7" customFormat="1" ht="15.75">
      <c r="A103" s="14" t="s">
        <v>27</v>
      </c>
      <c r="B103" s="3"/>
      <c r="C103" s="3"/>
      <c r="D103" s="3"/>
      <c r="E103" s="3"/>
      <c r="F103" s="1"/>
    </row>
    <row r="104" spans="1:6" s="7" customFormat="1" ht="15.75">
      <c r="A104" s="13" t="s">
        <v>86</v>
      </c>
      <c r="B104" s="3">
        <f>C104+D104+E104</f>
        <v>3</v>
      </c>
      <c r="C104" s="3">
        <v>3</v>
      </c>
      <c r="D104" s="3"/>
      <c r="E104" s="3"/>
      <c r="F104" s="1"/>
    </row>
    <row r="105" spans="1:6" s="7" customFormat="1" ht="15.75">
      <c r="A105" s="13"/>
      <c r="B105" s="3"/>
      <c r="C105" s="3"/>
      <c r="D105" s="3"/>
      <c r="E105" s="3"/>
      <c r="F105" s="1"/>
    </row>
    <row r="106" spans="1:6" s="1" customFormat="1" ht="12" customHeight="1">
      <c r="A106" s="47">
        <v>1</v>
      </c>
      <c r="B106" s="48">
        <v>2</v>
      </c>
      <c r="C106" s="48">
        <v>3</v>
      </c>
      <c r="D106" s="48">
        <v>4</v>
      </c>
      <c r="E106" s="48">
        <v>5</v>
      </c>
      <c r="F106" s="8"/>
    </row>
    <row r="107" spans="1:6" s="7" customFormat="1" ht="31.5">
      <c r="A107" s="13" t="s">
        <v>70</v>
      </c>
      <c r="B107" s="3">
        <f>C107+D107+E107</f>
        <v>21.69</v>
      </c>
      <c r="C107" s="3">
        <v>0.69</v>
      </c>
      <c r="D107" s="3">
        <v>21</v>
      </c>
      <c r="E107" s="3"/>
      <c r="F107" s="1"/>
    </row>
    <row r="108" spans="1:6" s="7" customFormat="1" ht="31.5">
      <c r="A108" s="30" t="s">
        <v>11</v>
      </c>
      <c r="B108" s="6">
        <f>C108+D108+E108</f>
        <v>0.95</v>
      </c>
      <c r="C108" s="6">
        <v>0.95</v>
      </c>
      <c r="D108" s="6"/>
      <c r="E108" s="6"/>
      <c r="F108" s="1"/>
    </row>
    <row r="109" spans="1:6" s="7" customFormat="1" ht="15.75">
      <c r="A109" s="15" t="s">
        <v>33</v>
      </c>
      <c r="B109" s="32"/>
      <c r="C109" s="33"/>
      <c r="D109" s="33"/>
      <c r="E109" s="34"/>
      <c r="F109" s="1"/>
    </row>
    <row r="110" spans="1:6" s="7" customFormat="1" ht="15.75">
      <c r="A110" s="14" t="s">
        <v>32</v>
      </c>
      <c r="B110" s="3">
        <f>C110+D109+E109</f>
        <v>0.95</v>
      </c>
      <c r="C110" s="3">
        <v>0.95</v>
      </c>
      <c r="D110" s="3"/>
      <c r="E110" s="3"/>
      <c r="F110" s="1"/>
    </row>
    <row r="111" spans="1:6" s="7" customFormat="1" ht="15.75">
      <c r="A111" s="14" t="s">
        <v>34</v>
      </c>
      <c r="B111" s="3"/>
      <c r="C111" s="3"/>
      <c r="D111" s="3"/>
      <c r="E111" s="3"/>
      <c r="F111" s="1"/>
    </row>
    <row r="112" spans="1:6" s="7" customFormat="1" ht="31.5">
      <c r="A112" s="13" t="s">
        <v>7</v>
      </c>
      <c r="B112" s="3">
        <f>C112+D112+E112</f>
        <v>0.95</v>
      </c>
      <c r="C112" s="3">
        <v>0.95</v>
      </c>
      <c r="D112" s="3"/>
      <c r="E112" s="3"/>
      <c r="F112" s="1"/>
    </row>
    <row r="113" spans="1:6" s="7" customFormat="1" ht="47.25">
      <c r="A113" s="30" t="s">
        <v>9</v>
      </c>
      <c r="B113" s="6">
        <f>C113+D113+E113</f>
        <v>7.866999999999999</v>
      </c>
      <c r="C113" s="6"/>
      <c r="D113" s="6">
        <f>D115</f>
        <v>1</v>
      </c>
      <c r="E113" s="6">
        <f>E115+E116</f>
        <v>6.866999999999999</v>
      </c>
      <c r="F113" s="1"/>
    </row>
    <row r="114" spans="1:6" s="7" customFormat="1" ht="15.75">
      <c r="A114" s="13" t="s">
        <v>28</v>
      </c>
      <c r="B114" s="32"/>
      <c r="C114" s="33"/>
      <c r="D114" s="33"/>
      <c r="E114" s="34"/>
      <c r="F114" s="1"/>
    </row>
    <row r="115" spans="1:6" s="7" customFormat="1" ht="15.75">
      <c r="A115" s="14" t="s">
        <v>26</v>
      </c>
      <c r="B115" s="3">
        <f>C115+D115+E115</f>
        <v>7.539999999999999</v>
      </c>
      <c r="C115" s="3"/>
      <c r="D115" s="3">
        <f>SUM(D117:D121)</f>
        <v>1</v>
      </c>
      <c r="E115" s="3">
        <f>E119+E123</f>
        <v>6.539999999999999</v>
      </c>
      <c r="F115" s="1"/>
    </row>
    <row r="116" spans="1:6" s="7" customFormat="1" ht="15.75">
      <c r="A116" s="14" t="s">
        <v>27</v>
      </c>
      <c r="B116" s="3">
        <f>D116+E116</f>
        <v>0.327</v>
      </c>
      <c r="C116" s="3"/>
      <c r="D116" s="3"/>
      <c r="E116" s="3">
        <f>E120+E124</f>
        <v>0.327</v>
      </c>
      <c r="F116" s="1"/>
    </row>
    <row r="117" spans="1:6" s="7" customFormat="1" ht="47.25">
      <c r="A117" s="13" t="s">
        <v>71</v>
      </c>
      <c r="B117" s="3">
        <f>B119+B120</f>
        <v>4.5843</v>
      </c>
      <c r="C117" s="3"/>
      <c r="D117" s="3"/>
      <c r="E117" s="3">
        <f>E119+E120</f>
        <v>4.5843</v>
      </c>
      <c r="F117" s="1"/>
    </row>
    <row r="118" spans="1:6" s="7" customFormat="1" ht="15.75">
      <c r="A118" s="25" t="s">
        <v>33</v>
      </c>
      <c r="B118" s="3"/>
      <c r="C118" s="3"/>
      <c r="D118" s="3"/>
      <c r="E118" s="3"/>
      <c r="F118" s="1"/>
    </row>
    <row r="119" spans="1:6" s="7" customFormat="1" ht="15.75">
      <c r="A119" s="2" t="s">
        <v>32</v>
      </c>
      <c r="B119" s="3">
        <f>E119</f>
        <v>4.366</v>
      </c>
      <c r="C119" s="3"/>
      <c r="D119" s="3"/>
      <c r="E119" s="3">
        <v>4.366</v>
      </c>
      <c r="F119" s="1"/>
    </row>
    <row r="120" spans="1:6" s="7" customFormat="1" ht="15.75">
      <c r="A120" s="2" t="s">
        <v>34</v>
      </c>
      <c r="B120" s="3">
        <f>E120</f>
        <v>0.2183</v>
      </c>
      <c r="C120" s="3"/>
      <c r="D120" s="3"/>
      <c r="E120" s="49">
        <v>0.2183</v>
      </c>
      <c r="F120" s="1"/>
    </row>
    <row r="121" spans="1:6" s="7" customFormat="1" ht="47.25">
      <c r="A121" s="13" t="s">
        <v>72</v>
      </c>
      <c r="B121" s="3">
        <f>C121+D121+E121</f>
        <v>3.2826999999999997</v>
      </c>
      <c r="C121" s="3"/>
      <c r="D121" s="3">
        <v>1</v>
      </c>
      <c r="E121" s="3">
        <f>E123+E124</f>
        <v>2.2826999999999997</v>
      </c>
      <c r="F121" s="1"/>
    </row>
    <row r="122" spans="1:6" s="7" customFormat="1" ht="15.75">
      <c r="A122" s="25" t="s">
        <v>33</v>
      </c>
      <c r="B122" s="3"/>
      <c r="C122" s="3"/>
      <c r="D122" s="3"/>
      <c r="E122" s="3"/>
      <c r="F122" s="1"/>
    </row>
    <row r="123" spans="1:6" s="7" customFormat="1" ht="15.75">
      <c r="A123" s="2" t="s">
        <v>32</v>
      </c>
      <c r="B123" s="3">
        <f>D123+E123</f>
        <v>3.174</v>
      </c>
      <c r="C123" s="3"/>
      <c r="D123" s="3">
        <v>1</v>
      </c>
      <c r="E123" s="3">
        <v>2.174</v>
      </c>
      <c r="F123" s="1"/>
    </row>
    <row r="124" spans="1:6" s="7" customFormat="1" ht="15.75">
      <c r="A124" s="2" t="s">
        <v>34</v>
      </c>
      <c r="B124" s="3">
        <f>E124</f>
        <v>0.1087</v>
      </c>
      <c r="C124" s="3"/>
      <c r="D124" s="3"/>
      <c r="E124" s="49">
        <v>0.1087</v>
      </c>
      <c r="F124" s="1"/>
    </row>
    <row r="125" spans="1:6" s="7" customFormat="1" ht="36" customHeight="1">
      <c r="A125" s="29" t="s">
        <v>15</v>
      </c>
      <c r="B125" s="6">
        <f>C125+D125+E125</f>
        <v>6</v>
      </c>
      <c r="C125" s="6"/>
      <c r="D125" s="6"/>
      <c r="E125" s="6">
        <f>E127+E128</f>
        <v>6</v>
      </c>
      <c r="F125" s="1"/>
    </row>
    <row r="126" spans="1:6" s="7" customFormat="1" ht="15.75">
      <c r="A126" s="13" t="s">
        <v>28</v>
      </c>
      <c r="B126" s="32"/>
      <c r="C126" s="33"/>
      <c r="D126" s="33"/>
      <c r="E126" s="34"/>
      <c r="F126" s="1"/>
    </row>
    <row r="127" spans="1:6" s="7" customFormat="1" ht="15.75">
      <c r="A127" s="14" t="s">
        <v>26</v>
      </c>
      <c r="B127" s="3">
        <f>C127+D127+E127</f>
        <v>1</v>
      </c>
      <c r="C127" s="3"/>
      <c r="D127" s="3"/>
      <c r="E127" s="3">
        <v>1</v>
      </c>
      <c r="F127" s="1"/>
    </row>
    <row r="128" spans="1:6" s="7" customFormat="1" ht="15.75">
      <c r="A128" s="14" t="s">
        <v>27</v>
      </c>
      <c r="B128" s="3">
        <f>C128+D128+E128</f>
        <v>5</v>
      </c>
      <c r="C128" s="3"/>
      <c r="D128" s="3"/>
      <c r="E128" s="3">
        <v>5</v>
      </c>
      <c r="F128" s="1"/>
    </row>
    <row r="129" spans="1:6" s="7" customFormat="1" ht="31.5">
      <c r="A129" s="13" t="s">
        <v>30</v>
      </c>
      <c r="B129" s="3">
        <f>C129+D129+E129</f>
        <v>1</v>
      </c>
      <c r="C129" s="3"/>
      <c r="D129" s="3"/>
      <c r="E129" s="3">
        <v>1</v>
      </c>
      <c r="F129" s="1"/>
    </row>
    <row r="130" spans="1:6" s="7" customFormat="1" ht="15.75">
      <c r="A130" s="13" t="s">
        <v>41</v>
      </c>
      <c r="B130" s="3">
        <f>C130+D130+E130</f>
        <v>5</v>
      </c>
      <c r="C130" s="3"/>
      <c r="D130" s="3"/>
      <c r="E130" s="3">
        <v>5</v>
      </c>
      <c r="F130" s="1"/>
    </row>
    <row r="131" spans="1:6" s="27" customFormat="1" ht="63" customHeight="1">
      <c r="A131" s="10" t="s">
        <v>16</v>
      </c>
      <c r="B131" s="6">
        <f>C131+D131+E131</f>
        <v>63.988</v>
      </c>
      <c r="C131" s="6">
        <f>SUM(C135:C140)</f>
        <v>63.988</v>
      </c>
      <c r="D131" s="5"/>
      <c r="E131" s="6"/>
      <c r="F131" s="35"/>
    </row>
    <row r="132" spans="1:6" s="27" customFormat="1" ht="15.75">
      <c r="A132" s="13" t="s">
        <v>28</v>
      </c>
      <c r="B132" s="31"/>
      <c r="C132" s="21"/>
      <c r="D132" s="21"/>
      <c r="E132" s="22"/>
      <c r="F132" s="36"/>
    </row>
    <row r="133" spans="1:6" s="27" customFormat="1" ht="15.75">
      <c r="A133" s="14" t="s">
        <v>26</v>
      </c>
      <c r="B133" s="3">
        <f>C133+D133+E133</f>
        <v>63.988</v>
      </c>
      <c r="C133" s="37">
        <v>63.988</v>
      </c>
      <c r="D133" s="37"/>
      <c r="E133" s="37"/>
      <c r="F133" s="36"/>
    </row>
    <row r="134" spans="1:6" s="27" customFormat="1" ht="15.75">
      <c r="A134" s="14" t="s">
        <v>27</v>
      </c>
      <c r="B134" s="3"/>
      <c r="C134" s="37"/>
      <c r="D134" s="37"/>
      <c r="E134" s="37"/>
      <c r="F134" s="36"/>
    </row>
    <row r="135" spans="1:6" s="27" customFormat="1" ht="47.25">
      <c r="A135" s="13" t="s">
        <v>71</v>
      </c>
      <c r="B135" s="3">
        <f aca="true" t="shared" si="2" ref="B135:B142">C135+D135+E135</f>
        <v>3</v>
      </c>
      <c r="C135" s="3">
        <v>3</v>
      </c>
      <c r="D135" s="3"/>
      <c r="E135" s="3"/>
      <c r="F135" s="36"/>
    </row>
    <row r="136" spans="1:6" s="27" customFormat="1" ht="47.25">
      <c r="A136" s="13" t="s">
        <v>72</v>
      </c>
      <c r="B136" s="3">
        <f t="shared" si="2"/>
        <v>1.5</v>
      </c>
      <c r="C136" s="3">
        <v>1.5</v>
      </c>
      <c r="D136" s="3"/>
      <c r="E136" s="3"/>
      <c r="F136" s="36"/>
    </row>
    <row r="137" spans="1:6" s="28" customFormat="1" ht="15.75">
      <c r="A137" s="13" t="s">
        <v>89</v>
      </c>
      <c r="B137" s="3">
        <f t="shared" si="2"/>
        <v>25.7</v>
      </c>
      <c r="C137" s="3">
        <v>25.7</v>
      </c>
      <c r="D137" s="3"/>
      <c r="E137" s="3"/>
      <c r="F137" s="38"/>
    </row>
    <row r="138" spans="1:6" s="28" customFormat="1" ht="31.5">
      <c r="A138" s="13" t="s">
        <v>90</v>
      </c>
      <c r="B138" s="3">
        <f t="shared" si="2"/>
        <v>14.205</v>
      </c>
      <c r="C138" s="3">
        <v>14.205</v>
      </c>
      <c r="D138" s="3"/>
      <c r="E138" s="3"/>
      <c r="F138" s="38"/>
    </row>
    <row r="139" spans="1:6" s="28" customFormat="1" ht="15.75">
      <c r="A139" s="13" t="s">
        <v>91</v>
      </c>
      <c r="B139" s="3">
        <f t="shared" si="2"/>
        <v>19.083</v>
      </c>
      <c r="C139" s="3">
        <v>19.083</v>
      </c>
      <c r="D139" s="3"/>
      <c r="E139" s="3"/>
      <c r="F139" s="38"/>
    </row>
    <row r="140" spans="1:6" s="7" customFormat="1" ht="15.75">
      <c r="A140" s="13" t="s">
        <v>99</v>
      </c>
      <c r="B140" s="3">
        <f t="shared" si="2"/>
        <v>0.5</v>
      </c>
      <c r="C140" s="3">
        <v>0.5</v>
      </c>
      <c r="D140" s="3"/>
      <c r="E140" s="3"/>
      <c r="F140" s="1"/>
    </row>
    <row r="141" spans="1:6" s="1" customFormat="1" ht="12" customHeight="1">
      <c r="A141" s="47">
        <v>1</v>
      </c>
      <c r="B141" s="48">
        <v>2</v>
      </c>
      <c r="C141" s="48">
        <v>3</v>
      </c>
      <c r="D141" s="48">
        <v>4</v>
      </c>
      <c r="E141" s="48">
        <v>5</v>
      </c>
      <c r="F141" s="8"/>
    </row>
    <row r="142" spans="1:6" s="7" customFormat="1" ht="41.25" customHeight="1">
      <c r="A142" s="29" t="s">
        <v>40</v>
      </c>
      <c r="B142" s="6">
        <f t="shared" si="2"/>
        <v>30.257</v>
      </c>
      <c r="C142" s="6">
        <v>10</v>
      </c>
      <c r="D142" s="6">
        <v>20.257</v>
      </c>
      <c r="E142" s="6"/>
      <c r="F142" s="8"/>
    </row>
    <row r="143" spans="1:6" s="7" customFormat="1" ht="15.75">
      <c r="A143" s="13" t="s">
        <v>28</v>
      </c>
      <c r="B143" s="31"/>
      <c r="C143" s="21"/>
      <c r="D143" s="21"/>
      <c r="E143" s="22"/>
      <c r="F143" s="8"/>
    </row>
    <row r="144" spans="1:6" s="7" customFormat="1" ht="15.75">
      <c r="A144" s="14" t="s">
        <v>26</v>
      </c>
      <c r="B144" s="3">
        <f>C144+D144+E144</f>
        <v>30.257</v>
      </c>
      <c r="C144" s="3">
        <v>10</v>
      </c>
      <c r="D144" s="3">
        <v>20.257</v>
      </c>
      <c r="E144" s="3"/>
      <c r="F144" s="8"/>
    </row>
    <row r="145" spans="1:6" s="7" customFormat="1" ht="15.75">
      <c r="A145" s="14" t="s">
        <v>27</v>
      </c>
      <c r="B145" s="3"/>
      <c r="C145" s="3"/>
      <c r="D145" s="3"/>
      <c r="E145" s="3"/>
      <c r="F145" s="8"/>
    </row>
    <row r="146" spans="1:6" s="7" customFormat="1" ht="15.75">
      <c r="A146" s="13" t="s">
        <v>87</v>
      </c>
      <c r="B146" s="3">
        <f>C146+D146+E146</f>
        <v>30.257</v>
      </c>
      <c r="C146" s="3">
        <v>10</v>
      </c>
      <c r="D146" s="3">
        <v>20.257</v>
      </c>
      <c r="E146" s="3"/>
      <c r="F146" s="1"/>
    </row>
    <row r="147" spans="1:6" s="11" customFormat="1" ht="24.75" customHeight="1">
      <c r="A147" s="10" t="s">
        <v>17</v>
      </c>
      <c r="B147" s="6">
        <f>B149+B150</f>
        <v>438.05</v>
      </c>
      <c r="C147" s="6">
        <f>C149+C150</f>
        <v>20.363999999999997</v>
      </c>
      <c r="D147" s="6">
        <f>D149+D150</f>
        <v>63.887</v>
      </c>
      <c r="E147" s="6">
        <f>E149+E150</f>
        <v>449.927</v>
      </c>
      <c r="F147" s="39"/>
    </row>
    <row r="148" spans="1:6" s="1" customFormat="1" ht="15.75">
      <c r="A148" s="13" t="s">
        <v>28</v>
      </c>
      <c r="B148" s="26"/>
      <c r="C148" s="26"/>
      <c r="D148" s="26"/>
      <c r="E148" s="26"/>
      <c r="F148" s="8"/>
    </row>
    <row r="149" spans="1:6" s="1" customFormat="1" ht="15.75">
      <c r="A149" s="14" t="s">
        <v>26</v>
      </c>
      <c r="B149" s="3">
        <f>SUM(C149:E149)</f>
        <v>438.05</v>
      </c>
      <c r="C149" s="16">
        <f>C152+C155+C158+C160+C161+C162+C163+C166+C170+C174</f>
        <v>0</v>
      </c>
      <c r="D149" s="16">
        <f>D152+D155+D158+D160+D161+D162+D163+D166+D170+D174</f>
        <v>12.889</v>
      </c>
      <c r="E149" s="16">
        <f>E152+E155+E158+E160+E161+E162+E163+E166+E170+E174</f>
        <v>425.161</v>
      </c>
      <c r="F149" s="8"/>
    </row>
    <row r="150" spans="1:6" s="1" customFormat="1" ht="15.75">
      <c r="A150" s="14" t="s">
        <v>27</v>
      </c>
      <c r="B150" s="3"/>
      <c r="C150" s="3">
        <f>C153+C156+C159+C167+C171+C175</f>
        <v>20.363999999999997</v>
      </c>
      <c r="D150" s="3">
        <f>D153+D156+D159+D167+D171+D175</f>
        <v>50.998</v>
      </c>
      <c r="E150" s="3">
        <f>E153+E156+E159+E167+E171+E175</f>
        <v>24.766000000000002</v>
      </c>
      <c r="F150" s="8"/>
    </row>
    <row r="151" spans="1:6" s="11" customFormat="1" ht="47.25">
      <c r="A151" s="15" t="s">
        <v>92</v>
      </c>
      <c r="B151" s="3">
        <f aca="true" t="shared" si="3" ref="B151:B163">C151+D151+E151</f>
        <v>12.285</v>
      </c>
      <c r="C151" s="26"/>
      <c r="D151" s="26"/>
      <c r="E151" s="16">
        <f>E152+E153</f>
        <v>12.285</v>
      </c>
      <c r="F151" s="39"/>
    </row>
    <row r="152" spans="1:6" s="11" customFormat="1" ht="15.75">
      <c r="A152" s="14" t="s">
        <v>26</v>
      </c>
      <c r="B152" s="3">
        <v>1.7</v>
      </c>
      <c r="C152" s="26"/>
      <c r="D152" s="26"/>
      <c r="E152" s="16">
        <v>11.7</v>
      </c>
      <c r="F152" s="39"/>
    </row>
    <row r="153" spans="1:6" s="11" customFormat="1" ht="15.75">
      <c r="A153" s="14" t="s">
        <v>27</v>
      </c>
      <c r="B153" s="3"/>
      <c r="C153" s="26"/>
      <c r="D153" s="26"/>
      <c r="E153" s="16">
        <v>0.585</v>
      </c>
      <c r="F153" s="39"/>
    </row>
    <row r="154" spans="1:6" s="11" customFormat="1" ht="47.25">
      <c r="A154" s="15" t="s">
        <v>93</v>
      </c>
      <c r="B154" s="3">
        <f t="shared" si="3"/>
        <v>11.76</v>
      </c>
      <c r="C154" s="26"/>
      <c r="D154" s="26"/>
      <c r="E154" s="16">
        <f>E155+E156</f>
        <v>11.76</v>
      </c>
      <c r="F154" s="39"/>
    </row>
    <row r="155" spans="1:6" s="11" customFormat="1" ht="15.75">
      <c r="A155" s="14" t="s">
        <v>26</v>
      </c>
      <c r="B155" s="3">
        <v>1.2</v>
      </c>
      <c r="C155" s="26"/>
      <c r="D155" s="26"/>
      <c r="E155" s="16">
        <v>11.2</v>
      </c>
      <c r="F155" s="39"/>
    </row>
    <row r="156" spans="1:6" s="11" customFormat="1" ht="15.75">
      <c r="A156" s="14" t="s">
        <v>27</v>
      </c>
      <c r="B156" s="3"/>
      <c r="C156" s="26"/>
      <c r="D156" s="26"/>
      <c r="E156" s="16">
        <v>0.56</v>
      </c>
      <c r="F156" s="39"/>
    </row>
    <row r="157" spans="1:6" s="11" customFormat="1" ht="47.25">
      <c r="A157" s="15" t="s">
        <v>94</v>
      </c>
      <c r="B157" s="3">
        <f t="shared" si="3"/>
        <v>13.040000000000001</v>
      </c>
      <c r="C157" s="26"/>
      <c r="D157" s="26"/>
      <c r="E157" s="16">
        <f>E158+E159</f>
        <v>13.040000000000001</v>
      </c>
      <c r="F157" s="39"/>
    </row>
    <row r="158" spans="1:6" s="11" customFormat="1" ht="15.75">
      <c r="A158" s="14" t="s">
        <v>26</v>
      </c>
      <c r="B158" s="3">
        <v>2.419</v>
      </c>
      <c r="C158" s="26"/>
      <c r="D158" s="26"/>
      <c r="E158" s="16">
        <v>12.419</v>
      </c>
      <c r="F158" s="39"/>
    </row>
    <row r="159" spans="1:6" s="11" customFormat="1" ht="15.75">
      <c r="A159" s="14" t="s">
        <v>27</v>
      </c>
      <c r="B159" s="16">
        <v>0.621</v>
      </c>
      <c r="C159" s="26"/>
      <c r="D159" s="26"/>
      <c r="E159" s="16">
        <v>0.621</v>
      </c>
      <c r="F159" s="39"/>
    </row>
    <row r="160" spans="1:6" s="11" customFormat="1" ht="63">
      <c r="A160" s="15" t="s">
        <v>95</v>
      </c>
      <c r="B160" s="3">
        <f t="shared" si="3"/>
        <v>7.279</v>
      </c>
      <c r="C160" s="26"/>
      <c r="D160" s="26">
        <v>7.279</v>
      </c>
      <c r="E160" s="26"/>
      <c r="F160" s="39"/>
    </row>
    <row r="161" spans="1:6" s="11" customFormat="1" ht="63">
      <c r="A161" s="15" t="s">
        <v>96</v>
      </c>
      <c r="B161" s="3">
        <f t="shared" si="3"/>
        <v>5.61</v>
      </c>
      <c r="C161" s="26"/>
      <c r="D161" s="26">
        <v>5.61</v>
      </c>
      <c r="E161" s="26"/>
      <c r="F161" s="39"/>
    </row>
    <row r="162" spans="1:6" s="11" customFormat="1" ht="47.25">
      <c r="A162" s="15" t="s">
        <v>73</v>
      </c>
      <c r="B162" s="3">
        <f t="shared" si="3"/>
        <v>190.001</v>
      </c>
      <c r="C162" s="26"/>
      <c r="D162" s="26"/>
      <c r="E162" s="26">
        <v>190.001</v>
      </c>
      <c r="F162" s="39"/>
    </row>
    <row r="163" spans="1:6" s="11" customFormat="1" ht="47.25">
      <c r="A163" s="15" t="s">
        <v>74</v>
      </c>
      <c r="B163" s="3">
        <f t="shared" si="3"/>
        <v>46.449</v>
      </c>
      <c r="C163" s="26"/>
      <c r="D163" s="26"/>
      <c r="E163" s="26">
        <v>46.449</v>
      </c>
      <c r="F163" s="39"/>
    </row>
    <row r="164" spans="1:5" s="1" customFormat="1" ht="31.5">
      <c r="A164" s="13" t="s">
        <v>97</v>
      </c>
      <c r="B164" s="3">
        <f>C164+D164+E164</f>
        <v>221.178</v>
      </c>
      <c r="C164" s="3">
        <v>16.258</v>
      </c>
      <c r="D164" s="3">
        <v>38.528</v>
      </c>
      <c r="E164" s="3">
        <f>SUM(E166:E167)</f>
        <v>166.392</v>
      </c>
    </row>
    <row r="165" spans="1:5" s="1" customFormat="1" ht="15.75">
      <c r="A165" s="13" t="s">
        <v>28</v>
      </c>
      <c r="B165" s="3"/>
      <c r="C165" s="3"/>
      <c r="D165" s="3"/>
      <c r="E165" s="3"/>
    </row>
    <row r="166" spans="1:5" s="1" customFormat="1" ht="15.75">
      <c r="A166" s="14" t="s">
        <v>26</v>
      </c>
      <c r="B166" s="3">
        <f>E166</f>
        <v>153.392</v>
      </c>
      <c r="C166" s="3"/>
      <c r="D166" s="3"/>
      <c r="E166" s="3">
        <v>153.392</v>
      </c>
    </row>
    <row r="167" spans="1:5" s="1" customFormat="1" ht="15.75">
      <c r="A167" s="14" t="s">
        <v>27</v>
      </c>
      <c r="B167" s="3">
        <f>C167+D167+E167</f>
        <v>67.786</v>
      </c>
      <c r="C167" s="3">
        <v>16.258</v>
      </c>
      <c r="D167" s="3">
        <v>38.528</v>
      </c>
      <c r="E167" s="3">
        <v>13</v>
      </c>
    </row>
    <row r="168" spans="1:5" s="1" customFormat="1" ht="15.75">
      <c r="A168" s="13" t="s">
        <v>98</v>
      </c>
      <c r="B168" s="3">
        <f>C168+D168+E168</f>
        <v>7.306</v>
      </c>
      <c r="C168" s="3">
        <v>4.106</v>
      </c>
      <c r="D168" s="3"/>
      <c r="E168" s="3">
        <v>3.2</v>
      </c>
    </row>
    <row r="169" spans="1:5" s="1" customFormat="1" ht="15.75">
      <c r="A169" s="13" t="s">
        <v>28</v>
      </c>
      <c r="B169" s="3"/>
      <c r="C169" s="3"/>
      <c r="D169" s="3"/>
      <c r="E169" s="3"/>
    </row>
    <row r="170" spans="1:5" s="1" customFormat="1" ht="15.75">
      <c r="A170" s="14" t="s">
        <v>26</v>
      </c>
      <c r="B170" s="3"/>
      <c r="C170" s="3"/>
      <c r="D170" s="3"/>
      <c r="E170" s="3"/>
    </row>
    <row r="171" spans="1:5" s="1" customFormat="1" ht="15.75">
      <c r="A171" s="14" t="s">
        <v>27</v>
      </c>
      <c r="B171" s="3">
        <f>C171+E171</f>
        <v>7.306</v>
      </c>
      <c r="C171" s="3">
        <v>4.106</v>
      </c>
      <c r="D171" s="3"/>
      <c r="E171" s="3">
        <v>3.2</v>
      </c>
    </row>
    <row r="172" spans="1:5" s="1" customFormat="1" ht="15.75">
      <c r="A172" s="13" t="s">
        <v>98</v>
      </c>
      <c r="B172" s="3">
        <f>C172+D172+E172</f>
        <v>19.27</v>
      </c>
      <c r="C172" s="3"/>
      <c r="D172" s="3">
        <v>12.47</v>
      </c>
      <c r="E172" s="3">
        <f>SUM(E174:E175)</f>
        <v>6.8</v>
      </c>
    </row>
    <row r="173" spans="1:5" s="1" customFormat="1" ht="15.75">
      <c r="A173" s="13" t="s">
        <v>28</v>
      </c>
      <c r="B173" s="3"/>
      <c r="C173" s="3"/>
      <c r="D173" s="3"/>
      <c r="E173" s="3"/>
    </row>
    <row r="174" spans="1:5" s="1" customFormat="1" ht="15.75">
      <c r="A174" s="14" t="s">
        <v>26</v>
      </c>
      <c r="B174" s="3"/>
      <c r="C174" s="3"/>
      <c r="D174" s="3"/>
      <c r="E174" s="3"/>
    </row>
    <row r="175" spans="1:6" s="1" customFormat="1" ht="15.75">
      <c r="A175" s="14" t="s">
        <v>27</v>
      </c>
      <c r="B175" s="3">
        <f>D175+E175</f>
        <v>19.27</v>
      </c>
      <c r="C175" s="3"/>
      <c r="D175" s="3">
        <v>12.47</v>
      </c>
      <c r="E175" s="3">
        <v>6.8</v>
      </c>
      <c r="F175" s="1" t="s">
        <v>56</v>
      </c>
    </row>
    <row r="176" ht="15.75">
      <c r="A176" s="1" t="s">
        <v>36</v>
      </c>
    </row>
    <row r="177" ht="12.75">
      <c r="A177" s="41"/>
    </row>
  </sheetData>
  <sheetProtection/>
  <mergeCells count="16">
    <mergeCell ref="A8:E10"/>
    <mergeCell ref="A7:E7"/>
    <mergeCell ref="B101:E101"/>
    <mergeCell ref="B31:E31"/>
    <mergeCell ref="A25:E25"/>
    <mergeCell ref="B27:B28"/>
    <mergeCell ref="A27:A28"/>
    <mergeCell ref="C27:E27"/>
    <mergeCell ref="A22:E24"/>
    <mergeCell ref="B14:E14"/>
    <mergeCell ref="B19:E19"/>
    <mergeCell ref="B20:E20"/>
    <mergeCell ref="B15:E15"/>
    <mergeCell ref="B16:E16"/>
    <mergeCell ref="B17:E17"/>
    <mergeCell ref="B18:E18"/>
  </mergeCells>
  <printOptions/>
  <pageMargins left="0.984251968503937" right="0.1968503937007874" top="0.7874015748031497" bottom="0.7874015748031497" header="0.5118110236220472" footer="0.5118110236220472"/>
  <pageSetup horizontalDpi="300" verticalDpi="300" orientation="portrait" paperSize="9" scale="87" r:id="rId1"/>
  <rowBreaks count="4" manualBreakCount="4">
    <brk id="42" max="255" man="1"/>
    <brk id="67" max="255" man="1"/>
    <brk id="105" max="255" man="1"/>
    <brk id="14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</dc:creator>
  <cp:keywords/>
  <dc:description/>
  <cp:lastModifiedBy>Дарья Михайловна</cp:lastModifiedBy>
  <cp:lastPrinted>2008-11-05T10:09:37Z</cp:lastPrinted>
  <dcterms:created xsi:type="dcterms:W3CDTF">2006-05-25T05:28:37Z</dcterms:created>
  <dcterms:modified xsi:type="dcterms:W3CDTF">2008-11-12T10:39:12Z</dcterms:modified>
  <cp:category/>
  <cp:version/>
  <cp:contentType/>
  <cp:contentStatus/>
</cp:coreProperties>
</file>