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<sst xmlns="http://schemas.openxmlformats.org/spreadsheetml/2006/main" count="135" uniqueCount="90">
  <si>
    <t>Источники и направления финансирования</t>
  </si>
  <si>
    <t>В том числе</t>
  </si>
  <si>
    <t>2006 год</t>
  </si>
  <si>
    <t>2007 год</t>
  </si>
  <si>
    <t>2008 год</t>
  </si>
  <si>
    <t>Всего</t>
  </si>
  <si>
    <t>2006-2008 годы</t>
  </si>
  <si>
    <t>Магистральные сети тепловодоснабжения п.Тазовский</t>
  </si>
  <si>
    <t>ВОСна 500 м3/сутки с.Газ-Сале</t>
  </si>
  <si>
    <t>Блочная котельная с.Гыда(ПИР)</t>
  </si>
  <si>
    <t>Газопровод Тотояхинское м/р с.Антипаюта (ПИР)</t>
  </si>
  <si>
    <t>Газификация с.Антипаюта (ПИР)</t>
  </si>
  <si>
    <t>Блочная котельная с.Находка(ПИР)</t>
  </si>
  <si>
    <t>Инженерн.сети с.Находка(ПИР)</t>
  </si>
  <si>
    <t>Реконструкц. газ.сетей с.Газ-Сале</t>
  </si>
  <si>
    <t>Котельная, мкр Аэропорта пТазовский (ПИР)</t>
  </si>
  <si>
    <t>Котельная р-н Геофизики п.Тазовский (ПИР)</t>
  </si>
  <si>
    <t>12-ти кв.жилой дом с.Гыда</t>
  </si>
  <si>
    <t>72-х кв.жилой дом п.Тазовский</t>
  </si>
  <si>
    <t>16-ти кв. жилой дом п.Тазовский</t>
  </si>
  <si>
    <t>8-ми кв. жилой дом п.Тазовский</t>
  </si>
  <si>
    <t>4-х кв. жилой дом с.Находка</t>
  </si>
  <si>
    <t>Предоставление жилищных субсидий на приобретение жилья</t>
  </si>
  <si>
    <t>2-х кв. жилой дом с.Гыда</t>
  </si>
  <si>
    <t>12-ти кв. жилой дом с.Гыда</t>
  </si>
  <si>
    <t>Объекты инженерного обеспечения в с.Антипаюта</t>
  </si>
  <si>
    <t>Реконструкция тепловых сетей в с.Гыда</t>
  </si>
  <si>
    <t>Реконструкция электрических сетей в с.Гыда</t>
  </si>
  <si>
    <t>Котельная производительн.мощн.17Гкал/час, в  п.Тазовский (топливо, солярка, газ)</t>
  </si>
  <si>
    <t>Напорная канализация п.Тазовский</t>
  </si>
  <si>
    <t>Разработка комплексной системы управления развитием территории сельского поселения Газ-Сале</t>
  </si>
  <si>
    <t>Инженерное обеспечение с.Антипаюта</t>
  </si>
  <si>
    <t>Подпрограмма "Обеспечение земельных участков коммунальной инфраструктурой в целях жилищного строительства"</t>
  </si>
  <si>
    <t>Инженерное обеспечение мкр.Геолог в п.Тазовский</t>
  </si>
  <si>
    <t>Инженерное обеспечение мкр.Школьный в п.Тазовский</t>
  </si>
  <si>
    <t>Дизельная электростанция мощностью 1000 кВт/час со складом ГСМ на 2000 м/3 в с.Находка</t>
  </si>
  <si>
    <t>Подпрограмма "Переселение градан из ветхого и аварийного жилищного фонда"</t>
  </si>
  <si>
    <t>Подпрограмма "Социальное жилье"</t>
  </si>
  <si>
    <t>Подпрограмма "Обеспечение жильем детей-сирот"</t>
  </si>
  <si>
    <t>Подпрограмма "Обеспечение жильем граждан из числа коренных малочисленных народов Севера"</t>
  </si>
  <si>
    <t>Подпрограмма "Обеспечение жильем молодых семей"</t>
  </si>
  <si>
    <t>2.  Окружная целевая программа "Жилище"</t>
  </si>
  <si>
    <t>3. Подпрограмма "Индивидуальное строительство на 2006-2008 годы"</t>
  </si>
  <si>
    <t xml:space="preserve">4.   Субсидии на реализацию приоритетного национального проекта "Доступное и комфортное жилье гражданам России"  </t>
  </si>
  <si>
    <t>6.Социальное жилье</t>
  </si>
  <si>
    <t xml:space="preserve">3-х  кв. ж/дом №3 с.Гыда </t>
  </si>
  <si>
    <t xml:space="preserve">Разработка комплексной системы управления развитием территории Тазовского муниципального района </t>
  </si>
  <si>
    <t>Водозабор с.Гыда (ПИР)</t>
  </si>
  <si>
    <t>Проектно-изыскательские работы по объекту "Канализационно-очистные сооружения, п.Гыда Тазовского района"</t>
  </si>
  <si>
    <r>
      <t>ВОСна 500м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 п.Тазовский</t>
    </r>
  </si>
  <si>
    <t>Проектно-изыскательские работы по объекту"Сети канализации, п.Гыда Тазовского района"</t>
  </si>
  <si>
    <t>Проектно-изыскательские работы по объекту"Сети канализации, п.Антипаюта Тазовского района"</t>
  </si>
  <si>
    <t>Проектно-изыскательские работы по объекту"Канализационно-очистные сооружения, п.Антипаюта Тазовского района"</t>
  </si>
  <si>
    <t>Проектно-изыскательские работы по объекту"Полигон ТБО, п.Гыда Тазовского района"</t>
  </si>
  <si>
    <t>Проектно-изыскательские работы по объекту"Полигон ТБО, п.Антипаюта Тазовского района"</t>
  </si>
  <si>
    <t>Проектно-изыскательские работы по объекту"Электростанция, п.Антипаюта Тазовского района"</t>
  </si>
  <si>
    <t>Корректировка топографических съемок по МО Тазовский район:с.п.Антипаюта</t>
  </si>
  <si>
    <t>Корректировка топографических съемок по МО Тазовский район: с.п.Гыда</t>
  </si>
  <si>
    <t>Корректировка топографических съемок по МО Тазовский район с.п.Находка</t>
  </si>
  <si>
    <t xml:space="preserve">Разработка комплексной системы управления  развитием территории  г. п. Тазовский </t>
  </si>
  <si>
    <t>Разработка комплексной системы управления  развитием территории  с. п.Антипаюта</t>
  </si>
  <si>
    <t>Разработка комплексной системы управления  развитием территории  с. п. Гыда</t>
  </si>
  <si>
    <t>Разработка комплексной системы управления  развитием территории  с.п. Находка</t>
  </si>
  <si>
    <t xml:space="preserve">средства окружного бюджета </t>
  </si>
  <si>
    <t xml:space="preserve">средства местного бюджета </t>
  </si>
  <si>
    <t xml:space="preserve">в том числе </t>
  </si>
  <si>
    <t xml:space="preserve">   средства окружного бюджета</t>
  </si>
  <si>
    <t>Предоставление жилищных субсидий на строительство жилья</t>
  </si>
  <si>
    <t>12ти квартирный жилой дом №1, п.Гыда Тазовского района,в том числе проектно-изыскательские работы</t>
  </si>
  <si>
    <t>12ти квартирный жилой дом №2, п.Гыда Тазовского района,в том числе проектно-изыскательские работы</t>
  </si>
  <si>
    <t>12ти квартирный жилой дом №3, п.Гыда Тазовского района,в том числе проектно-изыскательские работы</t>
  </si>
  <si>
    <t>ВОСна 240 м3/сутки с.Гыда(ПИР)</t>
  </si>
  <si>
    <t>Станция по уничтожению биологических отходов п. Тазовский</t>
  </si>
  <si>
    <t>средства окружного бюджета</t>
  </si>
  <si>
    <t>средства местногоо бюджета</t>
  </si>
  <si>
    <t>в том числе</t>
  </si>
  <si>
    <t>5.Подпрограмма "Обеспечение жильем молодых специалистов"</t>
  </si>
  <si>
    <t>средства местного бюджета</t>
  </si>
  <si>
    <t>сбсидии на сроительство жилья (4-х квартирный жилой дом в п.Тазовский)</t>
  </si>
  <si>
    <t>Одноэтажный двухквартирный жилой дом №1 с трехкомнатными квартирами в поселке Гыда Тазовского района ЯНАО,в том числе проектно-изыскательские работы</t>
  </si>
  <si>
    <t>Одноэтажный двухквартирный жилой дом №2 с трехкомнатными квартирами в поселке Гыда Тазовского района ЯНАО,в том числе проектно-изыскательские работы</t>
  </si>
  <si>
    <t xml:space="preserve">Мероприятия по переселению граждан из  ветхого и аварийного жилищного фонда, признанного непригодным для проживания </t>
  </si>
  <si>
    <t>Н.И. Утюжникова</t>
  </si>
  <si>
    <t xml:space="preserve">   1. Развитие коммунальной инфраструктурына 2006-2008 годы (в рамках Адресной инвестиционной программы)</t>
  </si>
  <si>
    <t>(млн. руб.)</t>
  </si>
  <si>
    <t>"</t>
  </si>
  <si>
    <t xml:space="preserve">"Объемы финансирования  программы                                                          </t>
  </si>
  <si>
    <t>ВОС п. Тазовский</t>
  </si>
  <si>
    <t>КОС п. Тазовский</t>
  </si>
  <si>
    <t>3. Дополнить Программу следующим содержанием: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</si>
</sst>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distributed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120" zoomScaleNormal="120" zoomScalePageLayoutView="0" workbookViewId="0" topLeftCell="A1">
      <selection activeCell="F61" sqref="F61"/>
    </sheetView>
  </sheetViews>
  <sheetFormatPr defaultColWidth="9.00390625" defaultRowHeight="12.75"/>
  <cols>
    <col min="1" max="1" width="51.125" style="0" customWidth="1"/>
    <col min="2" max="2" width="9.875" style="0" customWidth="1"/>
    <col min="3" max="3" width="10.75390625" style="0" customWidth="1"/>
    <col min="4" max="4" width="10.625" style="0" customWidth="1"/>
    <col min="5" max="5" width="9.875" style="0" customWidth="1"/>
    <col min="6" max="6" width="9.875" style="0" bestFit="1" customWidth="1"/>
    <col min="7" max="8" width="9.625" style="0" bestFit="1" customWidth="1"/>
    <col min="9" max="10" width="9.875" style="0" bestFit="1" customWidth="1"/>
    <col min="11" max="11" width="9.625" style="0" bestFit="1" customWidth="1"/>
  </cols>
  <sheetData>
    <row r="1" spans="1:5" ht="27" customHeight="1">
      <c r="A1" s="41" t="s">
        <v>89</v>
      </c>
      <c r="B1" s="41"/>
      <c r="C1" s="41"/>
      <c r="D1" s="41"/>
      <c r="E1" s="41"/>
    </row>
    <row r="2" spans="1:5" s="4" customFormat="1" ht="30" customHeight="1">
      <c r="A2" s="44" t="s">
        <v>86</v>
      </c>
      <c r="B2" s="45"/>
      <c r="C2" s="45"/>
      <c r="D2" s="45"/>
      <c r="E2" s="45"/>
    </row>
    <row r="3" spans="1:5" s="4" customFormat="1" ht="12.75" customHeight="1">
      <c r="A3" s="24"/>
      <c r="B3" s="23"/>
      <c r="C3" s="23"/>
      <c r="D3" s="23"/>
      <c r="E3" s="23" t="s">
        <v>84</v>
      </c>
    </row>
    <row r="4" spans="1:5" s="1" customFormat="1" ht="31.5" customHeight="1">
      <c r="A4" s="46" t="s">
        <v>0</v>
      </c>
      <c r="B4" s="46" t="s">
        <v>6</v>
      </c>
      <c r="C4" s="46" t="s">
        <v>1</v>
      </c>
      <c r="D4" s="46"/>
      <c r="E4" s="46"/>
    </row>
    <row r="5" spans="1:5" s="1" customFormat="1" ht="15.75">
      <c r="A5" s="46"/>
      <c r="B5" s="46"/>
      <c r="C5" s="2" t="s">
        <v>2</v>
      </c>
      <c r="D5" s="2" t="s">
        <v>3</v>
      </c>
      <c r="E5" s="2" t="s">
        <v>4</v>
      </c>
    </row>
    <row r="6" spans="1:10" s="7" customFormat="1" ht="21" customHeight="1">
      <c r="A6" s="5" t="s">
        <v>5</v>
      </c>
      <c r="B6" s="3">
        <f aca="true" t="shared" si="0" ref="B6:B31">C6+D6+E6</f>
        <v>1152.122</v>
      </c>
      <c r="C6" s="6">
        <f>SUM(C8:C9)</f>
        <v>383.66</v>
      </c>
      <c r="D6" s="6">
        <f>SUM(D8:D9)</f>
        <v>408.6940000000001</v>
      </c>
      <c r="E6" s="6">
        <f>SUM(E8:E9)</f>
        <v>359.768</v>
      </c>
      <c r="F6" s="9"/>
      <c r="G6" s="9"/>
      <c r="H6" s="9"/>
      <c r="I6" s="9"/>
      <c r="J6" s="9"/>
    </row>
    <row r="7" spans="1:5" s="7" customFormat="1" ht="13.5" customHeight="1">
      <c r="A7" s="20" t="s">
        <v>75</v>
      </c>
      <c r="B7" s="43"/>
      <c r="C7" s="43"/>
      <c r="D7" s="43"/>
      <c r="E7" s="43"/>
    </row>
    <row r="8" spans="1:11" s="7" customFormat="1" ht="15.75">
      <c r="A8" s="2" t="s">
        <v>73</v>
      </c>
      <c r="B8" s="3">
        <f t="shared" si="0"/>
        <v>1038.41</v>
      </c>
      <c r="C8" s="16">
        <f>C10+C47+C59+C67+C73+C79+C95+C105+C111</f>
        <v>361.987</v>
      </c>
      <c r="D8" s="16">
        <f>D10+D59+D63+D73+D84+D105+D111</f>
        <v>353.10300000000007</v>
      </c>
      <c r="E8" s="16">
        <f>E10+E59+E63+E84+E90+E95+E111</f>
        <v>323.32</v>
      </c>
      <c r="F8" s="9"/>
      <c r="G8" s="9"/>
      <c r="H8" s="9"/>
      <c r="I8" s="9"/>
      <c r="J8" s="9"/>
      <c r="K8" s="9"/>
    </row>
    <row r="9" spans="1:5" s="7" customFormat="1" ht="15.75">
      <c r="A9" s="2" t="s">
        <v>77</v>
      </c>
      <c r="B9" s="3">
        <f t="shared" si="0"/>
        <v>113.71199999999999</v>
      </c>
      <c r="C9" s="3">
        <f>C112+C48+C51+C54</f>
        <v>21.673000000000002</v>
      </c>
      <c r="D9" s="3">
        <f>D48+D51+D54+D60+D64+D112</f>
        <v>55.590999999999994</v>
      </c>
      <c r="E9" s="3">
        <f>E48+E51+E54+E60+E64+E112</f>
        <v>36.448</v>
      </c>
    </row>
    <row r="10" spans="1:10" s="18" customFormat="1" ht="58.5" customHeight="1">
      <c r="A10" s="10" t="s">
        <v>83</v>
      </c>
      <c r="B10" s="3">
        <f t="shared" si="0"/>
        <v>657.2040000000001</v>
      </c>
      <c r="C10" s="19">
        <f>SUM(C11:C44)</f>
        <v>272.14300000000003</v>
      </c>
      <c r="D10" s="19">
        <f>SUM(D11:D44)</f>
        <v>279.25700000000006</v>
      </c>
      <c r="E10" s="19">
        <f>SUM(E11:E44)</f>
        <v>105.804</v>
      </c>
      <c r="F10" s="17"/>
      <c r="G10" s="17"/>
      <c r="H10" s="17"/>
      <c r="I10" s="17"/>
      <c r="J10" s="17"/>
    </row>
    <row r="11" spans="1:6" s="1" customFormat="1" ht="31.5">
      <c r="A11" s="12" t="s">
        <v>7</v>
      </c>
      <c r="B11" s="3">
        <f t="shared" si="0"/>
        <v>86.088</v>
      </c>
      <c r="C11" s="3">
        <v>8</v>
      </c>
      <c r="D11" s="3">
        <v>21.088</v>
      </c>
      <c r="E11" s="3">
        <v>57</v>
      </c>
      <c r="F11" s="8"/>
    </row>
    <row r="12" spans="1:6" s="1" customFormat="1" ht="18.75">
      <c r="A12" s="13" t="s">
        <v>49</v>
      </c>
      <c r="B12" s="3">
        <f t="shared" si="0"/>
        <v>55.607</v>
      </c>
      <c r="C12" s="3">
        <v>23.069</v>
      </c>
      <c r="D12" s="3">
        <v>19.838</v>
      </c>
      <c r="E12" s="3">
        <v>12.7</v>
      </c>
      <c r="F12" s="8"/>
    </row>
    <row r="13" spans="1:6" s="1" customFormat="1" ht="15.75">
      <c r="A13" s="13" t="s">
        <v>8</v>
      </c>
      <c r="B13" s="3">
        <f t="shared" si="0"/>
        <v>3</v>
      </c>
      <c r="C13" s="3">
        <v>3</v>
      </c>
      <c r="D13" s="3"/>
      <c r="E13" s="3"/>
      <c r="F13" s="8"/>
    </row>
    <row r="14" spans="1:6" s="1" customFormat="1" ht="15.75">
      <c r="A14" s="13" t="s">
        <v>71</v>
      </c>
      <c r="B14" s="3"/>
      <c r="C14" s="3">
        <v>0.1</v>
      </c>
      <c r="D14" s="3"/>
      <c r="E14" s="3"/>
      <c r="F14" s="8"/>
    </row>
    <row r="15" spans="1:6" s="1" customFormat="1" ht="47.25">
      <c r="A15" s="15" t="s">
        <v>48</v>
      </c>
      <c r="B15" s="3">
        <f t="shared" si="0"/>
        <v>0.6</v>
      </c>
      <c r="C15" s="3"/>
      <c r="D15" s="3">
        <v>0.6</v>
      </c>
      <c r="E15" s="3"/>
      <c r="F15" s="8"/>
    </row>
    <row r="16" spans="1:6" s="1" customFormat="1" ht="21.75" customHeight="1">
      <c r="A16" s="12" t="s">
        <v>25</v>
      </c>
      <c r="B16" s="3">
        <f t="shared" si="0"/>
        <v>64.098</v>
      </c>
      <c r="C16" s="3">
        <v>53</v>
      </c>
      <c r="D16" s="3">
        <v>11.098</v>
      </c>
      <c r="E16" s="3"/>
      <c r="F16" s="8"/>
    </row>
    <row r="17" spans="1:6" s="1" customFormat="1" ht="15.75">
      <c r="A17" s="13" t="s">
        <v>9</v>
      </c>
      <c r="B17" s="3">
        <f t="shared" si="0"/>
        <v>3.32</v>
      </c>
      <c r="C17" s="3">
        <v>2.99</v>
      </c>
      <c r="D17" s="3">
        <v>0.026</v>
      </c>
      <c r="E17" s="3">
        <v>0.304</v>
      </c>
      <c r="F17" s="8"/>
    </row>
    <row r="18" spans="1:6" s="1" customFormat="1" ht="15.75">
      <c r="A18" s="13" t="s">
        <v>26</v>
      </c>
      <c r="B18" s="3">
        <f t="shared" si="0"/>
        <v>23.5</v>
      </c>
      <c r="C18" s="3">
        <v>6</v>
      </c>
      <c r="D18" s="3">
        <v>15</v>
      </c>
      <c r="E18" s="3">
        <v>2.5</v>
      </c>
      <c r="F18" s="8"/>
    </row>
    <row r="19" spans="1:5" s="1" customFormat="1" ht="15.75">
      <c r="A19" s="13" t="s">
        <v>27</v>
      </c>
      <c r="B19" s="3">
        <f t="shared" si="0"/>
        <v>8.272</v>
      </c>
      <c r="C19" s="3">
        <v>4</v>
      </c>
      <c r="D19" s="3">
        <v>4.272</v>
      </c>
      <c r="E19" s="3"/>
    </row>
    <row r="20" spans="1:6" s="1" customFormat="1" ht="15.75">
      <c r="A20" s="13" t="s">
        <v>10</v>
      </c>
      <c r="B20" s="3">
        <f t="shared" si="0"/>
        <v>61.223</v>
      </c>
      <c r="C20" s="3">
        <v>7.143</v>
      </c>
      <c r="D20" s="3">
        <v>54.08</v>
      </c>
      <c r="E20" s="3"/>
      <c r="F20" s="8"/>
    </row>
    <row r="21" spans="1:6" s="1" customFormat="1" ht="15.75">
      <c r="A21" s="13" t="s">
        <v>11</v>
      </c>
      <c r="B21" s="3">
        <f t="shared" si="0"/>
        <v>15.975</v>
      </c>
      <c r="C21" s="3">
        <v>4</v>
      </c>
      <c r="D21" s="3">
        <v>10</v>
      </c>
      <c r="E21" s="3">
        <v>1.975</v>
      </c>
      <c r="F21" s="8"/>
    </row>
    <row r="22" spans="1:6" s="1" customFormat="1" ht="15.75">
      <c r="A22" s="13" t="s">
        <v>12</v>
      </c>
      <c r="B22" s="3">
        <f t="shared" si="0"/>
        <v>42.918</v>
      </c>
      <c r="C22" s="3">
        <v>3</v>
      </c>
      <c r="D22" s="3">
        <v>39.202</v>
      </c>
      <c r="E22" s="3">
        <v>0.716</v>
      </c>
      <c r="F22" s="8"/>
    </row>
    <row r="23" spans="1:6" s="1" customFormat="1" ht="15.75">
      <c r="A23" s="13" t="s">
        <v>13</v>
      </c>
      <c r="B23" s="3">
        <f t="shared" si="0"/>
        <v>4.96</v>
      </c>
      <c r="C23" s="3">
        <v>3.064</v>
      </c>
      <c r="D23" s="3">
        <v>0.481</v>
      </c>
      <c r="E23" s="3">
        <v>1.415</v>
      </c>
      <c r="F23" s="8"/>
    </row>
    <row r="24" spans="1:5" s="1" customFormat="1" ht="31.5">
      <c r="A24" s="13" t="s">
        <v>28</v>
      </c>
      <c r="B24" s="3">
        <f t="shared" si="0"/>
        <v>83.268</v>
      </c>
      <c r="C24" s="3">
        <v>83.168</v>
      </c>
      <c r="D24" s="3">
        <v>0.1</v>
      </c>
      <c r="E24" s="3"/>
    </row>
    <row r="25" spans="1:5" s="1" customFormat="1" ht="15.75">
      <c r="A25" s="13" t="s">
        <v>29</v>
      </c>
      <c r="B25" s="3">
        <f t="shared" si="0"/>
        <v>46.361000000000004</v>
      </c>
      <c r="C25" s="3">
        <v>24.2</v>
      </c>
      <c r="D25" s="3"/>
      <c r="E25" s="3">
        <v>22.161</v>
      </c>
    </row>
    <row r="26" spans="1:5" s="1" customFormat="1" ht="15.75">
      <c r="A26" s="13" t="s">
        <v>14</v>
      </c>
      <c r="B26" s="3">
        <f t="shared" si="0"/>
        <v>48.186</v>
      </c>
      <c r="C26" s="3">
        <v>45.909</v>
      </c>
      <c r="D26" s="3">
        <v>2.277</v>
      </c>
      <c r="E26" s="3"/>
    </row>
    <row r="27" spans="1:5" s="1" customFormat="1" ht="15.75">
      <c r="A27" s="13" t="s">
        <v>15</v>
      </c>
      <c r="B27" s="3">
        <f t="shared" si="0"/>
        <v>87.033</v>
      </c>
      <c r="C27" s="3"/>
      <c r="D27" s="3">
        <v>80</v>
      </c>
      <c r="E27" s="3">
        <v>7.033</v>
      </c>
    </row>
    <row r="28" spans="1:5" s="1" customFormat="1" ht="15" customHeight="1">
      <c r="A28" s="13" t="s">
        <v>16</v>
      </c>
      <c r="B28" s="3"/>
      <c r="C28" s="3"/>
      <c r="D28" s="3"/>
      <c r="E28" s="3"/>
    </row>
    <row r="29" spans="1:5" s="7" customFormat="1" ht="30" customHeight="1">
      <c r="A29" s="15" t="s">
        <v>50</v>
      </c>
      <c r="B29" s="3">
        <f t="shared" si="0"/>
        <v>0.6</v>
      </c>
      <c r="C29" s="3"/>
      <c r="D29" s="3">
        <v>0.6</v>
      </c>
      <c r="E29" s="3"/>
    </row>
    <row r="30" spans="1:5" s="7" customFormat="1" ht="47.25">
      <c r="A30" s="15" t="s">
        <v>51</v>
      </c>
      <c r="B30" s="3">
        <f t="shared" si="0"/>
        <v>0.567</v>
      </c>
      <c r="C30" s="3"/>
      <c r="D30" s="3">
        <v>0.567</v>
      </c>
      <c r="E30" s="3"/>
    </row>
    <row r="31" spans="1:5" s="7" customFormat="1" ht="47.25">
      <c r="A31" s="15" t="s">
        <v>52</v>
      </c>
      <c r="B31" s="3">
        <f t="shared" si="0"/>
        <v>0.858</v>
      </c>
      <c r="C31" s="3"/>
      <c r="D31" s="3">
        <v>0.858</v>
      </c>
      <c r="E31" s="3"/>
    </row>
    <row r="32" spans="1:5" s="7" customFormat="1" ht="31.5">
      <c r="A32" s="15" t="s">
        <v>53</v>
      </c>
      <c r="B32" s="3">
        <f aca="true" t="shared" si="1" ref="B32:B120">C32+D32+E32</f>
        <v>0.445</v>
      </c>
      <c r="C32" s="3"/>
      <c r="D32" s="3">
        <v>0.445</v>
      </c>
      <c r="E32" s="3"/>
    </row>
    <row r="33" spans="1:5" s="7" customFormat="1" ht="47.25">
      <c r="A33" s="15" t="s">
        <v>54</v>
      </c>
      <c r="B33" s="3">
        <f t="shared" si="1"/>
        <v>0.445</v>
      </c>
      <c r="C33" s="3"/>
      <c r="D33" s="3">
        <v>0.445</v>
      </c>
      <c r="E33" s="3"/>
    </row>
    <row r="34" spans="1:5" s="7" customFormat="1" ht="47.25">
      <c r="A34" s="15" t="s">
        <v>55</v>
      </c>
      <c r="B34" s="3">
        <f t="shared" si="1"/>
        <v>0.736</v>
      </c>
      <c r="C34" s="3"/>
      <c r="D34" s="3">
        <v>0.736</v>
      </c>
      <c r="E34" s="3"/>
    </row>
    <row r="35" spans="1:5" s="1" customFormat="1" ht="15.75">
      <c r="A35" s="13" t="s">
        <v>47</v>
      </c>
      <c r="B35" s="3">
        <f t="shared" si="1"/>
        <v>0.46</v>
      </c>
      <c r="C35" s="3"/>
      <c r="D35" s="3">
        <v>0.46</v>
      </c>
      <c r="E35" s="3"/>
    </row>
    <row r="36" spans="1:5" s="1" customFormat="1" ht="47.25">
      <c r="A36" s="13" t="s">
        <v>46</v>
      </c>
      <c r="B36" s="3">
        <f t="shared" si="1"/>
        <v>4.579000000000001</v>
      </c>
      <c r="C36" s="3">
        <v>1</v>
      </c>
      <c r="D36" s="3">
        <v>3.579</v>
      </c>
      <c r="E36" s="3"/>
    </row>
    <row r="37" spans="1:5" s="1" customFormat="1" ht="31.5">
      <c r="A37" s="15" t="s">
        <v>56</v>
      </c>
      <c r="B37" s="3">
        <f t="shared" si="1"/>
        <v>1.533</v>
      </c>
      <c r="C37" s="3"/>
      <c r="D37" s="3">
        <v>1.533</v>
      </c>
      <c r="E37" s="3"/>
    </row>
    <row r="38" spans="1:5" s="1" customFormat="1" ht="31.5">
      <c r="A38" s="15" t="s">
        <v>57</v>
      </c>
      <c r="B38" s="3">
        <f t="shared" si="1"/>
        <v>1.124</v>
      </c>
      <c r="C38" s="3"/>
      <c r="D38" s="3">
        <v>1.124</v>
      </c>
      <c r="E38" s="3"/>
    </row>
    <row r="39" spans="1:5" s="1" customFormat="1" ht="31.5">
      <c r="A39" s="15" t="s">
        <v>58</v>
      </c>
      <c r="B39" s="3">
        <f t="shared" si="1"/>
        <v>0.203</v>
      </c>
      <c r="C39" s="3"/>
      <c r="D39" s="3">
        <v>0.203</v>
      </c>
      <c r="E39" s="3"/>
    </row>
    <row r="40" spans="1:5" s="1" customFormat="1" ht="31.5">
      <c r="A40" s="15" t="s">
        <v>59</v>
      </c>
      <c r="B40" s="3">
        <f t="shared" si="1"/>
        <v>3.334</v>
      </c>
      <c r="C40" s="3"/>
      <c r="D40" s="3">
        <v>3.334</v>
      </c>
      <c r="E40" s="3"/>
    </row>
    <row r="41" spans="1:5" s="1" customFormat="1" ht="31.5">
      <c r="A41" s="15" t="s">
        <v>60</v>
      </c>
      <c r="B41" s="3">
        <f t="shared" si="1"/>
        <v>2.437</v>
      </c>
      <c r="C41" s="3"/>
      <c r="D41" s="3">
        <v>2.437</v>
      </c>
      <c r="E41" s="3"/>
    </row>
    <row r="42" spans="1:5" s="1" customFormat="1" ht="31.5">
      <c r="A42" s="15" t="s">
        <v>61</v>
      </c>
      <c r="B42" s="3">
        <f t="shared" si="1"/>
        <v>2.437</v>
      </c>
      <c r="C42" s="3"/>
      <c r="D42" s="3">
        <v>2.437</v>
      </c>
      <c r="E42" s="3"/>
    </row>
    <row r="43" spans="1:5" s="1" customFormat="1" ht="31.5">
      <c r="A43" s="15" t="s">
        <v>62</v>
      </c>
      <c r="B43" s="3">
        <f t="shared" si="1"/>
        <v>2.437</v>
      </c>
      <c r="C43" s="3"/>
      <c r="D43" s="3">
        <v>2.437</v>
      </c>
      <c r="E43" s="3"/>
    </row>
    <row r="44" spans="1:5" s="1" customFormat="1" ht="47.25">
      <c r="A44" s="13" t="s">
        <v>30</v>
      </c>
      <c r="B44" s="3">
        <f t="shared" si="1"/>
        <v>0.5</v>
      </c>
      <c r="C44" s="3">
        <v>0.5</v>
      </c>
      <c r="D44" s="3"/>
      <c r="E44" s="3"/>
    </row>
    <row r="45" spans="1:5" s="1" customFormat="1" ht="31.5">
      <c r="A45" s="13" t="s">
        <v>72</v>
      </c>
      <c r="B45" s="3">
        <f>C45+D45+E45</f>
        <v>2.908</v>
      </c>
      <c r="C45" s="3">
        <f>C48</f>
        <v>0.12</v>
      </c>
      <c r="D45" s="3">
        <f>D48</f>
        <v>0.207</v>
      </c>
      <c r="E45" s="3">
        <f>E48</f>
        <v>2.581</v>
      </c>
    </row>
    <row r="46" spans="1:5" s="1" customFormat="1" ht="15.75">
      <c r="A46" s="26" t="s">
        <v>75</v>
      </c>
      <c r="B46" s="21"/>
      <c r="C46" s="21"/>
      <c r="D46" s="21"/>
      <c r="E46" s="22"/>
    </row>
    <row r="47" spans="1:5" s="1" customFormat="1" ht="15.75">
      <c r="A47" s="2" t="s">
        <v>73</v>
      </c>
      <c r="B47" s="3"/>
      <c r="D47" s="3"/>
      <c r="E47" s="3"/>
    </row>
    <row r="48" spans="1:5" s="1" customFormat="1" ht="15.75">
      <c r="A48" s="2" t="s">
        <v>77</v>
      </c>
      <c r="B48" s="3">
        <f>C48+D48+E48</f>
        <v>2.908</v>
      </c>
      <c r="C48" s="3">
        <v>0.12</v>
      </c>
      <c r="D48" s="3">
        <v>0.207</v>
      </c>
      <c r="E48" s="3">
        <v>2.581</v>
      </c>
    </row>
    <row r="49" spans="1:5" s="1" customFormat="1" ht="15.75">
      <c r="A49" s="13" t="s">
        <v>88</v>
      </c>
      <c r="B49" s="3">
        <f t="shared" si="1"/>
        <v>4.106</v>
      </c>
      <c r="C49" s="3">
        <v>0.675</v>
      </c>
      <c r="D49" s="3">
        <f>SUM(D51:D51)</f>
        <v>1.164</v>
      </c>
      <c r="E49" s="3">
        <f>SUM(E51:E51)</f>
        <v>2.267</v>
      </c>
    </row>
    <row r="50" spans="1:5" s="1" customFormat="1" ht="15.75">
      <c r="A50" s="47" t="s">
        <v>75</v>
      </c>
      <c r="B50" s="48"/>
      <c r="C50" s="48"/>
      <c r="D50" s="48"/>
      <c r="E50" s="49"/>
    </row>
    <row r="51" spans="1:5" s="1" customFormat="1" ht="15.75">
      <c r="A51" s="2" t="s">
        <v>77</v>
      </c>
      <c r="B51" s="3">
        <f t="shared" si="1"/>
        <v>4.106</v>
      </c>
      <c r="C51" s="3">
        <v>0.675</v>
      </c>
      <c r="D51" s="3">
        <v>1.164</v>
      </c>
      <c r="E51" s="3">
        <v>2.267</v>
      </c>
    </row>
    <row r="52" spans="1:5" s="1" customFormat="1" ht="15.75">
      <c r="A52" s="13" t="s">
        <v>87</v>
      </c>
      <c r="B52" s="3">
        <f t="shared" si="1"/>
        <v>3.5</v>
      </c>
      <c r="C52" s="3">
        <v>0.514</v>
      </c>
      <c r="D52" s="3">
        <f>SUM(D54:D54)</f>
        <v>0.886</v>
      </c>
      <c r="E52" s="3">
        <f>SUM(E54:E54)</f>
        <v>2.1</v>
      </c>
    </row>
    <row r="53" spans="1:5" s="1" customFormat="1" ht="15.75">
      <c r="A53" s="47" t="s">
        <v>75</v>
      </c>
      <c r="B53" s="48"/>
      <c r="C53" s="48"/>
      <c r="D53" s="48"/>
      <c r="E53" s="49"/>
    </row>
    <row r="54" spans="1:5" s="1" customFormat="1" ht="15.75">
      <c r="A54" s="2" t="s">
        <v>77</v>
      </c>
      <c r="B54" s="3">
        <f t="shared" si="1"/>
        <v>3.5</v>
      </c>
      <c r="C54" s="3">
        <v>0.514</v>
      </c>
      <c r="D54" s="3">
        <v>0.886</v>
      </c>
      <c r="E54" s="3">
        <v>2.1</v>
      </c>
    </row>
    <row r="55" spans="1:9" s="7" customFormat="1" ht="23.25" customHeight="1">
      <c r="A55" s="30" t="s">
        <v>41</v>
      </c>
      <c r="B55" s="6">
        <f>B56+B61+B65+B77+B82</f>
        <v>78.826</v>
      </c>
      <c r="C55" s="6">
        <f>C56+C61+C65+C71+C77+C82</f>
        <v>15.855999999999998</v>
      </c>
      <c r="D55" s="6">
        <f>D56+D61+D65+D71+D77+D82</f>
        <v>43.036</v>
      </c>
      <c r="E55" s="6">
        <f>E56+E61+E65+E71+E77+E82</f>
        <v>44.624</v>
      </c>
      <c r="F55" s="8"/>
      <c r="G55" s="9"/>
      <c r="H55" s="9"/>
      <c r="I55" s="9"/>
    </row>
    <row r="56" spans="1:6" s="7" customFormat="1" ht="31.5">
      <c r="A56" s="31" t="s">
        <v>40</v>
      </c>
      <c r="B56" s="6">
        <f t="shared" si="1"/>
        <v>10.558</v>
      </c>
      <c r="C56" s="6">
        <v>2</v>
      </c>
      <c r="D56" s="6">
        <v>6.138</v>
      </c>
      <c r="E56" s="6">
        <v>2.42</v>
      </c>
      <c r="F56" s="8"/>
    </row>
    <row r="57" spans="1:6" s="7" customFormat="1" ht="31.5">
      <c r="A57" s="13" t="s">
        <v>22</v>
      </c>
      <c r="B57" s="3">
        <f t="shared" si="1"/>
        <v>10.558</v>
      </c>
      <c r="C57" s="3">
        <v>2</v>
      </c>
      <c r="D57" s="3">
        <v>6.138</v>
      </c>
      <c r="E57" s="3">
        <v>2.42</v>
      </c>
      <c r="F57" s="1"/>
    </row>
    <row r="58" spans="1:6" s="7" customFormat="1" ht="15.75">
      <c r="A58" s="13" t="s">
        <v>65</v>
      </c>
      <c r="B58" s="32"/>
      <c r="C58" s="21"/>
      <c r="D58" s="21"/>
      <c r="E58" s="22"/>
      <c r="F58" s="1"/>
    </row>
    <row r="59" spans="1:6" s="7" customFormat="1" ht="15.75">
      <c r="A59" s="14" t="s">
        <v>63</v>
      </c>
      <c r="B59" s="3">
        <f t="shared" si="1"/>
        <v>10.058</v>
      </c>
      <c r="C59" s="3">
        <v>2</v>
      </c>
      <c r="D59" s="3">
        <v>6.138</v>
      </c>
      <c r="E59" s="3">
        <v>1.92</v>
      </c>
      <c r="F59" s="1"/>
    </row>
    <row r="60" spans="1:6" s="7" customFormat="1" ht="15.75">
      <c r="A60" s="14" t="s">
        <v>64</v>
      </c>
      <c r="B60" s="3">
        <f t="shared" si="1"/>
        <v>0.5</v>
      </c>
      <c r="C60" s="3"/>
      <c r="D60" s="3"/>
      <c r="E60" s="3">
        <v>0.5</v>
      </c>
      <c r="F60" s="1"/>
    </row>
    <row r="61" spans="1:6" s="7" customFormat="1" ht="47.25">
      <c r="A61" s="31" t="s">
        <v>81</v>
      </c>
      <c r="B61" s="6">
        <f t="shared" si="1"/>
        <v>50.897999999999996</v>
      </c>
      <c r="C61" s="6"/>
      <c r="D61" s="6">
        <f>SUM(D63:D64)</f>
        <v>14.898</v>
      </c>
      <c r="E61" s="6">
        <f>SUM(E63:E64)</f>
        <v>36</v>
      </c>
      <c r="F61" s="1"/>
    </row>
    <row r="62" spans="1:6" s="7" customFormat="1" ht="15.75">
      <c r="A62" s="13" t="s">
        <v>65</v>
      </c>
      <c r="B62" s="32"/>
      <c r="C62" s="21"/>
      <c r="D62" s="21"/>
      <c r="E62" s="22"/>
      <c r="F62" s="1"/>
    </row>
    <row r="63" spans="1:6" s="7" customFormat="1" ht="15.75">
      <c r="A63" s="14" t="s">
        <v>63</v>
      </c>
      <c r="B63" s="3">
        <f t="shared" si="1"/>
        <v>42.562</v>
      </c>
      <c r="C63" s="3"/>
      <c r="D63" s="3">
        <v>12.562</v>
      </c>
      <c r="E63" s="3">
        <v>30</v>
      </c>
      <c r="F63" s="1"/>
    </row>
    <row r="64" spans="1:6" s="7" customFormat="1" ht="15.75">
      <c r="A64" s="14" t="s">
        <v>64</v>
      </c>
      <c r="B64" s="3">
        <f t="shared" si="1"/>
        <v>8.336</v>
      </c>
      <c r="C64" s="3"/>
      <c r="D64" s="3">
        <v>2.336</v>
      </c>
      <c r="E64" s="3">
        <v>6</v>
      </c>
      <c r="F64" s="1"/>
    </row>
    <row r="65" spans="1:6" s="7" customFormat="1" ht="32.25" customHeight="1">
      <c r="A65" s="31" t="s">
        <v>36</v>
      </c>
      <c r="B65" s="6">
        <f t="shared" si="1"/>
        <v>9.216</v>
      </c>
      <c r="C65" s="6">
        <v>9.216</v>
      </c>
      <c r="D65" s="6"/>
      <c r="E65" s="6"/>
      <c r="F65" s="1"/>
    </row>
    <row r="66" spans="1:6" s="7" customFormat="1" ht="18" customHeight="1">
      <c r="A66" s="13" t="s">
        <v>65</v>
      </c>
      <c r="B66" s="3"/>
      <c r="C66" s="6"/>
      <c r="D66" s="6"/>
      <c r="E66" s="6"/>
      <c r="F66" s="1"/>
    </row>
    <row r="67" spans="1:6" s="7" customFormat="1" ht="15.75">
      <c r="A67" s="14" t="s">
        <v>66</v>
      </c>
      <c r="B67" s="3">
        <f t="shared" si="1"/>
        <v>9.216</v>
      </c>
      <c r="C67" s="3">
        <v>9.216</v>
      </c>
      <c r="D67" s="3"/>
      <c r="E67" s="3"/>
      <c r="F67" s="1"/>
    </row>
    <row r="68" spans="1:6" s="7" customFormat="1" ht="15.75">
      <c r="A68" s="14" t="s">
        <v>64</v>
      </c>
      <c r="B68" s="3">
        <f t="shared" si="1"/>
        <v>0</v>
      </c>
      <c r="C68" s="3"/>
      <c r="D68" s="3"/>
      <c r="E68" s="3"/>
      <c r="F68" s="1"/>
    </row>
    <row r="69" spans="1:6" s="7" customFormat="1" ht="15.75">
      <c r="A69" s="13" t="s">
        <v>20</v>
      </c>
      <c r="B69" s="3">
        <f t="shared" si="1"/>
        <v>2.6</v>
      </c>
      <c r="C69" s="3">
        <v>2.6</v>
      </c>
      <c r="D69" s="3"/>
      <c r="E69" s="3"/>
      <c r="F69" s="1"/>
    </row>
    <row r="70" spans="1:6" s="7" customFormat="1" ht="28.5" customHeight="1">
      <c r="A70" s="13" t="s">
        <v>17</v>
      </c>
      <c r="B70" s="3">
        <f t="shared" si="1"/>
        <v>6.616</v>
      </c>
      <c r="C70" s="3">
        <v>6.616</v>
      </c>
      <c r="D70" s="3"/>
      <c r="E70" s="3"/>
      <c r="F70" s="1"/>
    </row>
    <row r="71" spans="1:6" s="7" customFormat="1" ht="48" customHeight="1">
      <c r="A71" s="31" t="s">
        <v>39</v>
      </c>
      <c r="B71" s="6">
        <f t="shared" si="1"/>
        <v>24.69</v>
      </c>
      <c r="C71" s="6">
        <v>3.69</v>
      </c>
      <c r="D71" s="6">
        <v>21</v>
      </c>
      <c r="E71" s="6"/>
      <c r="F71" s="1"/>
    </row>
    <row r="72" spans="1:6" s="7" customFormat="1" ht="15.75">
      <c r="A72" s="13" t="s">
        <v>65</v>
      </c>
      <c r="B72" s="42"/>
      <c r="C72" s="42"/>
      <c r="D72" s="42"/>
      <c r="E72" s="42"/>
      <c r="F72" s="1"/>
    </row>
    <row r="73" spans="1:6" s="7" customFormat="1" ht="15.75">
      <c r="A73" s="14" t="s">
        <v>63</v>
      </c>
      <c r="B73" s="3">
        <f>C73+D73+E73</f>
        <v>24.69</v>
      </c>
      <c r="C73" s="3">
        <f>SUM(C75:C76)</f>
        <v>3.69</v>
      </c>
      <c r="D73" s="3">
        <v>21</v>
      </c>
      <c r="E73" s="3"/>
      <c r="F73" s="1"/>
    </row>
    <row r="74" spans="1:6" s="7" customFormat="1" ht="15.75">
      <c r="A74" s="14" t="s">
        <v>64</v>
      </c>
      <c r="B74" s="3"/>
      <c r="C74" s="3"/>
      <c r="D74" s="3"/>
      <c r="E74" s="3"/>
      <c r="F74" s="1"/>
    </row>
    <row r="75" spans="1:6" s="7" customFormat="1" ht="15.75">
      <c r="A75" s="13" t="s">
        <v>23</v>
      </c>
      <c r="B75" s="3">
        <f t="shared" si="1"/>
        <v>3</v>
      </c>
      <c r="C75" s="3">
        <v>3</v>
      </c>
      <c r="D75" s="3"/>
      <c r="E75" s="3"/>
      <c r="F75" s="1"/>
    </row>
    <row r="76" spans="1:6" s="7" customFormat="1" ht="31.5">
      <c r="A76" s="13" t="s">
        <v>78</v>
      </c>
      <c r="B76" s="3">
        <f t="shared" si="1"/>
        <v>21.69</v>
      </c>
      <c r="C76" s="3">
        <v>0.69</v>
      </c>
      <c r="D76" s="3">
        <v>21</v>
      </c>
      <c r="E76" s="3"/>
      <c r="F76" s="1"/>
    </row>
    <row r="77" spans="1:6" s="7" customFormat="1" ht="31.5">
      <c r="A77" s="31" t="s">
        <v>38</v>
      </c>
      <c r="B77" s="3">
        <f t="shared" si="1"/>
        <v>0.95</v>
      </c>
      <c r="C77" s="6">
        <v>0.95</v>
      </c>
      <c r="D77" s="6"/>
      <c r="E77" s="6"/>
      <c r="F77" s="1"/>
    </row>
    <row r="78" spans="1:6" s="7" customFormat="1" ht="15.75">
      <c r="A78" s="15" t="s">
        <v>75</v>
      </c>
      <c r="B78" s="33"/>
      <c r="C78" s="34"/>
      <c r="D78" s="34"/>
      <c r="E78" s="35"/>
      <c r="F78" s="1"/>
    </row>
    <row r="79" spans="1:6" s="7" customFormat="1" ht="15.75">
      <c r="A79" s="14" t="s">
        <v>73</v>
      </c>
      <c r="B79" s="3">
        <f>C79+D78+E78</f>
        <v>0.95</v>
      </c>
      <c r="C79" s="3">
        <v>0.95</v>
      </c>
      <c r="D79" s="3"/>
      <c r="E79" s="3"/>
      <c r="F79" s="1"/>
    </row>
    <row r="80" spans="1:6" s="7" customFormat="1" ht="15.75">
      <c r="A80" s="14" t="s">
        <v>74</v>
      </c>
      <c r="B80" s="3"/>
      <c r="C80" s="3"/>
      <c r="D80" s="3"/>
      <c r="E80" s="3"/>
      <c r="F80" s="1"/>
    </row>
    <row r="81" spans="1:6" s="7" customFormat="1" ht="31.5">
      <c r="A81" s="13" t="s">
        <v>22</v>
      </c>
      <c r="B81" s="3">
        <f t="shared" si="1"/>
        <v>0.95</v>
      </c>
      <c r="C81" s="3">
        <v>0.95</v>
      </c>
      <c r="D81" s="3"/>
      <c r="E81" s="3"/>
      <c r="F81" s="1"/>
    </row>
    <row r="82" spans="1:6" s="7" customFormat="1" ht="47.25">
      <c r="A82" s="31" t="s">
        <v>32</v>
      </c>
      <c r="B82" s="6">
        <f t="shared" si="1"/>
        <v>7.204</v>
      </c>
      <c r="C82" s="6"/>
      <c r="D82" s="6">
        <f>D84</f>
        <v>1</v>
      </c>
      <c r="E82" s="6">
        <f>E84</f>
        <v>6.204</v>
      </c>
      <c r="F82" s="1"/>
    </row>
    <row r="83" spans="1:6" s="7" customFormat="1" ht="15.75">
      <c r="A83" s="13" t="s">
        <v>65</v>
      </c>
      <c r="B83" s="33"/>
      <c r="C83" s="34"/>
      <c r="D83" s="34"/>
      <c r="E83" s="35"/>
      <c r="F83" s="1"/>
    </row>
    <row r="84" spans="1:6" s="7" customFormat="1" ht="15.75">
      <c r="A84" s="14" t="s">
        <v>63</v>
      </c>
      <c r="B84" s="3">
        <f>C84+D84+E84</f>
        <v>7.204</v>
      </c>
      <c r="C84" s="3"/>
      <c r="D84" s="3">
        <f>SUM(D86:D87)</f>
        <v>1</v>
      </c>
      <c r="E84" s="3">
        <f>SUM(E86:E87)</f>
        <v>6.204</v>
      </c>
      <c r="F84" s="1"/>
    </row>
    <row r="85" spans="1:6" s="7" customFormat="1" ht="15.75">
      <c r="A85" s="14" t="s">
        <v>64</v>
      </c>
      <c r="B85" s="3"/>
      <c r="C85" s="3"/>
      <c r="D85" s="3"/>
      <c r="E85" s="3"/>
      <c r="F85" s="1"/>
    </row>
    <row r="86" spans="1:6" s="7" customFormat="1" ht="31.5">
      <c r="A86" s="13" t="s">
        <v>33</v>
      </c>
      <c r="B86" s="3">
        <f t="shared" si="1"/>
        <v>4.401</v>
      </c>
      <c r="C86" s="3"/>
      <c r="D86" s="3"/>
      <c r="E86" s="3">
        <v>4.401</v>
      </c>
      <c r="F86" s="1"/>
    </row>
    <row r="87" spans="1:6" s="7" customFormat="1" ht="31.5">
      <c r="A87" s="13" t="s">
        <v>34</v>
      </c>
      <c r="B87" s="3">
        <f t="shared" si="1"/>
        <v>2.803</v>
      </c>
      <c r="C87" s="3"/>
      <c r="D87" s="3">
        <v>1</v>
      </c>
      <c r="E87" s="3">
        <v>1.803</v>
      </c>
      <c r="F87" s="1"/>
    </row>
    <row r="88" spans="1:6" s="7" customFormat="1" ht="36" customHeight="1">
      <c r="A88" s="30" t="s">
        <v>42</v>
      </c>
      <c r="B88" s="3">
        <f t="shared" si="1"/>
        <v>1</v>
      </c>
      <c r="C88" s="6"/>
      <c r="D88" s="6"/>
      <c r="E88" s="3">
        <v>1</v>
      </c>
      <c r="F88" s="1"/>
    </row>
    <row r="89" spans="1:6" s="7" customFormat="1" ht="15.75">
      <c r="A89" s="13" t="s">
        <v>65</v>
      </c>
      <c r="B89" s="33"/>
      <c r="C89" s="34"/>
      <c r="D89" s="34"/>
      <c r="E89" s="35"/>
      <c r="F89" s="1"/>
    </row>
    <row r="90" spans="1:6" s="7" customFormat="1" ht="15.75">
      <c r="A90" s="14" t="s">
        <v>63</v>
      </c>
      <c r="B90" s="3">
        <f>C90+D90+E90</f>
        <v>1</v>
      </c>
      <c r="C90" s="3"/>
      <c r="D90" s="3"/>
      <c r="E90" s="3">
        <v>1</v>
      </c>
      <c r="F90" s="1"/>
    </row>
    <row r="91" spans="1:6" s="7" customFormat="1" ht="15.75">
      <c r="A91" s="14" t="s">
        <v>64</v>
      </c>
      <c r="B91" s="3"/>
      <c r="C91" s="3"/>
      <c r="D91" s="3"/>
      <c r="E91" s="3"/>
      <c r="F91" s="1"/>
    </row>
    <row r="92" spans="1:6" s="7" customFormat="1" ht="31.5">
      <c r="A92" s="13" t="s">
        <v>67</v>
      </c>
      <c r="B92" s="3">
        <f t="shared" si="1"/>
        <v>1</v>
      </c>
      <c r="C92" s="3"/>
      <c r="D92" s="3"/>
      <c r="E92" s="3">
        <v>1</v>
      </c>
      <c r="F92" s="1"/>
    </row>
    <row r="93" spans="1:6" s="28" customFormat="1" ht="63" customHeight="1">
      <c r="A93" s="10" t="s">
        <v>43</v>
      </c>
      <c r="B93" s="6">
        <f t="shared" si="1"/>
        <v>63.988</v>
      </c>
      <c r="C93" s="6">
        <f>SUM(C97:C102)</f>
        <v>63.988</v>
      </c>
      <c r="D93" s="5"/>
      <c r="E93" s="6"/>
      <c r="F93" s="36"/>
    </row>
    <row r="94" spans="1:6" s="28" customFormat="1" ht="15.75">
      <c r="A94" s="13" t="s">
        <v>65</v>
      </c>
      <c r="B94" s="32"/>
      <c r="C94" s="21"/>
      <c r="D94" s="21"/>
      <c r="E94" s="22"/>
      <c r="F94" s="37"/>
    </row>
    <row r="95" spans="1:6" s="28" customFormat="1" ht="15.75">
      <c r="A95" s="14" t="s">
        <v>63</v>
      </c>
      <c r="B95" s="3">
        <f>C95+D95+E95</f>
        <v>63.988</v>
      </c>
      <c r="C95" s="38">
        <v>63.988</v>
      </c>
      <c r="D95" s="38"/>
      <c r="E95" s="38"/>
      <c r="F95" s="37"/>
    </row>
    <row r="96" spans="1:6" s="28" customFormat="1" ht="15.75">
      <c r="A96" s="14" t="s">
        <v>64</v>
      </c>
      <c r="B96" s="3"/>
      <c r="C96" s="38"/>
      <c r="D96" s="38"/>
      <c r="E96" s="38"/>
      <c r="F96" s="37"/>
    </row>
    <row r="97" spans="1:6" s="28" customFormat="1" ht="31.5">
      <c r="A97" s="13" t="s">
        <v>33</v>
      </c>
      <c r="B97" s="3">
        <f t="shared" si="1"/>
        <v>3</v>
      </c>
      <c r="C97" s="3">
        <v>3</v>
      </c>
      <c r="D97" s="3"/>
      <c r="E97" s="3"/>
      <c r="F97" s="37"/>
    </row>
    <row r="98" spans="1:6" s="28" customFormat="1" ht="31.5">
      <c r="A98" s="13" t="s">
        <v>34</v>
      </c>
      <c r="B98" s="3">
        <f t="shared" si="1"/>
        <v>1.5</v>
      </c>
      <c r="C98" s="3">
        <v>1.5</v>
      </c>
      <c r="D98" s="3"/>
      <c r="E98" s="3"/>
      <c r="F98" s="37"/>
    </row>
    <row r="99" spans="1:6" s="29" customFormat="1" ht="15.75">
      <c r="A99" s="13" t="s">
        <v>19</v>
      </c>
      <c r="B99" s="3">
        <f t="shared" si="1"/>
        <v>25.7</v>
      </c>
      <c r="C99" s="3">
        <v>25.7</v>
      </c>
      <c r="D99" s="3"/>
      <c r="E99" s="3"/>
      <c r="F99" s="39"/>
    </row>
    <row r="100" spans="1:6" s="29" customFormat="1" ht="31.5">
      <c r="A100" s="13" t="s">
        <v>35</v>
      </c>
      <c r="B100" s="3">
        <f t="shared" si="1"/>
        <v>14.205</v>
      </c>
      <c r="C100" s="3">
        <v>14.205</v>
      </c>
      <c r="D100" s="3"/>
      <c r="E100" s="3"/>
      <c r="F100" s="39"/>
    </row>
    <row r="101" spans="1:6" s="29" customFormat="1" ht="15.75">
      <c r="A101" s="13" t="s">
        <v>31</v>
      </c>
      <c r="B101" s="3">
        <f t="shared" si="1"/>
        <v>19.083</v>
      </c>
      <c r="C101" s="3">
        <v>19.083</v>
      </c>
      <c r="D101" s="3"/>
      <c r="E101" s="3"/>
      <c r="F101" s="39"/>
    </row>
    <row r="102" spans="1:6" s="7" customFormat="1" ht="15.75">
      <c r="A102" s="13" t="s">
        <v>45</v>
      </c>
      <c r="B102" s="3">
        <f t="shared" si="1"/>
        <v>0.5</v>
      </c>
      <c r="C102" s="3">
        <v>0.5</v>
      </c>
      <c r="D102" s="3"/>
      <c r="E102" s="3"/>
      <c r="F102" s="1"/>
    </row>
    <row r="103" spans="1:6" s="7" customFormat="1" ht="41.25" customHeight="1">
      <c r="A103" s="30" t="s">
        <v>76</v>
      </c>
      <c r="B103" s="6">
        <f t="shared" si="1"/>
        <v>30.257</v>
      </c>
      <c r="C103" s="6">
        <v>10</v>
      </c>
      <c r="D103" s="6">
        <v>20.257</v>
      </c>
      <c r="E103" s="6"/>
      <c r="F103" s="8"/>
    </row>
    <row r="104" spans="1:6" s="7" customFormat="1" ht="15.75">
      <c r="A104" s="13" t="s">
        <v>65</v>
      </c>
      <c r="B104" s="32"/>
      <c r="C104" s="21"/>
      <c r="D104" s="21"/>
      <c r="E104" s="22"/>
      <c r="F104" s="8"/>
    </row>
    <row r="105" spans="1:6" s="7" customFormat="1" ht="15.75">
      <c r="A105" s="14" t="s">
        <v>63</v>
      </c>
      <c r="B105" s="3">
        <f>C105+D105+E105</f>
        <v>30.257</v>
      </c>
      <c r="C105" s="3">
        <v>10</v>
      </c>
      <c r="D105" s="3">
        <v>20.257</v>
      </c>
      <c r="E105" s="3"/>
      <c r="F105" s="8"/>
    </row>
    <row r="106" spans="1:6" s="7" customFormat="1" ht="15.75">
      <c r="A106" s="14" t="s">
        <v>64</v>
      </c>
      <c r="B106" s="3"/>
      <c r="C106" s="3"/>
      <c r="D106" s="3"/>
      <c r="E106" s="3"/>
      <c r="F106" s="8"/>
    </row>
    <row r="107" spans="1:6" s="7" customFormat="1" ht="15.75">
      <c r="A107" s="13" t="s">
        <v>24</v>
      </c>
      <c r="B107" s="3">
        <f t="shared" si="1"/>
        <v>30.257</v>
      </c>
      <c r="C107" s="3">
        <v>10</v>
      </c>
      <c r="D107" s="3">
        <v>20.257</v>
      </c>
      <c r="E107" s="3"/>
      <c r="F107" s="1"/>
    </row>
    <row r="108" spans="1:6" s="11" customFormat="1" ht="24.75" customHeight="1">
      <c r="A108" s="10" t="s">
        <v>44</v>
      </c>
      <c r="B108" s="3"/>
      <c r="C108" s="27"/>
      <c r="D108" s="27"/>
      <c r="E108" s="27"/>
      <c r="F108" s="40"/>
    </row>
    <row r="109" spans="1:6" s="1" customFormat="1" ht="15.75">
      <c r="A109" s="31" t="s">
        <v>37</v>
      </c>
      <c r="B109" s="6">
        <f>C109+D109+E109</f>
        <v>285.64300000000003</v>
      </c>
      <c r="C109" s="6">
        <v>20.364</v>
      </c>
      <c r="D109" s="6">
        <f>SUM(D111:D112)</f>
        <v>63.887</v>
      </c>
      <c r="E109" s="6">
        <f>SUM(E111:E112)</f>
        <v>201.392</v>
      </c>
      <c r="F109" s="8"/>
    </row>
    <row r="110" spans="1:6" s="1" customFormat="1" ht="15.75">
      <c r="A110" s="13" t="s">
        <v>65</v>
      </c>
      <c r="B110" s="27"/>
      <c r="C110" s="27"/>
      <c r="D110" s="27"/>
      <c r="E110" s="27"/>
      <c r="F110" s="8"/>
    </row>
    <row r="111" spans="1:6" s="1" customFormat="1" ht="15.75">
      <c r="A111" s="14" t="s">
        <v>63</v>
      </c>
      <c r="B111" s="3">
        <f>SUM(C111:E111)</f>
        <v>191.281</v>
      </c>
      <c r="D111" s="3">
        <f>SUM(D116:D117)</f>
        <v>12.889</v>
      </c>
      <c r="E111" s="3">
        <f>SUM(E113:E115)+E122</f>
        <v>178.392</v>
      </c>
      <c r="F111" s="8"/>
    </row>
    <row r="112" spans="1:6" s="1" customFormat="1" ht="15.75">
      <c r="A112" s="14" t="s">
        <v>64</v>
      </c>
      <c r="B112" s="3">
        <f>SUM(C112:E112)</f>
        <v>94.362</v>
      </c>
      <c r="C112" s="3">
        <v>20.364</v>
      </c>
      <c r="D112" s="3">
        <f>D123+D131</f>
        <v>50.998</v>
      </c>
      <c r="E112" s="3">
        <f>E123+E127+E131</f>
        <v>23</v>
      </c>
      <c r="F112" s="8"/>
    </row>
    <row r="113" spans="1:6" s="11" customFormat="1" ht="47.25">
      <c r="A113" s="15" t="s">
        <v>68</v>
      </c>
      <c r="B113" s="3">
        <f>C113+D113+E113</f>
        <v>20</v>
      </c>
      <c r="C113" s="27"/>
      <c r="D113" s="27"/>
      <c r="E113" s="16">
        <v>20</v>
      </c>
      <c r="F113" s="40"/>
    </row>
    <row r="114" spans="1:6" s="11" customFormat="1" ht="47.25">
      <c r="A114" s="15" t="s">
        <v>69</v>
      </c>
      <c r="B114" s="3">
        <f>C114+D114+E114</f>
        <v>20</v>
      </c>
      <c r="C114" s="27"/>
      <c r="D114" s="27"/>
      <c r="E114" s="16">
        <v>20</v>
      </c>
      <c r="F114" s="40"/>
    </row>
    <row r="115" spans="1:6" s="11" customFormat="1" ht="47.25">
      <c r="A115" s="15" t="s">
        <v>70</v>
      </c>
      <c r="B115" s="3">
        <f>C115+D115+E115</f>
        <v>20</v>
      </c>
      <c r="C115" s="27"/>
      <c r="D115" s="27"/>
      <c r="E115" s="16">
        <v>20</v>
      </c>
      <c r="F115" s="40"/>
    </row>
    <row r="116" spans="1:6" s="11" customFormat="1" ht="63">
      <c r="A116" s="15" t="s">
        <v>79</v>
      </c>
      <c r="B116" s="3">
        <f>C116+D116+E116</f>
        <v>7.279</v>
      </c>
      <c r="C116" s="27"/>
      <c r="D116" s="27">
        <v>7.279</v>
      </c>
      <c r="E116" s="27"/>
      <c r="F116" s="40"/>
    </row>
    <row r="117" spans="1:6" s="11" customFormat="1" ht="63">
      <c r="A117" s="15" t="s">
        <v>80</v>
      </c>
      <c r="B117" s="3">
        <f>C117+D117+E117</f>
        <v>5.61</v>
      </c>
      <c r="C117" s="27"/>
      <c r="D117" s="27">
        <v>5.61</v>
      </c>
      <c r="E117" s="27"/>
      <c r="F117" s="40"/>
    </row>
    <row r="118" spans="1:6" s="1" customFormat="1" ht="15.75">
      <c r="A118" s="14"/>
      <c r="B118" s="3"/>
      <c r="C118" s="3"/>
      <c r="D118" s="3"/>
      <c r="E118" s="3"/>
      <c r="F118" s="8"/>
    </row>
    <row r="119" spans="1:6" s="1" customFormat="1" ht="15.75">
      <c r="A119" s="14"/>
      <c r="B119" s="3"/>
      <c r="C119" s="3"/>
      <c r="D119" s="3"/>
      <c r="E119" s="3"/>
      <c r="F119" s="8"/>
    </row>
    <row r="120" spans="1:5" s="1" customFormat="1" ht="15.75">
      <c r="A120" s="13" t="s">
        <v>18</v>
      </c>
      <c r="B120" s="3">
        <f t="shared" si="1"/>
        <v>186.178</v>
      </c>
      <c r="C120" s="3">
        <v>16.258</v>
      </c>
      <c r="D120" s="3">
        <v>38.528</v>
      </c>
      <c r="E120" s="3">
        <f>SUM(E122:E123)</f>
        <v>131.392</v>
      </c>
    </row>
    <row r="121" spans="1:5" s="1" customFormat="1" ht="15.75">
      <c r="A121" s="13" t="s">
        <v>65</v>
      </c>
      <c r="B121" s="3"/>
      <c r="C121" s="3"/>
      <c r="D121" s="3"/>
      <c r="E121" s="3"/>
    </row>
    <row r="122" spans="1:5" s="1" customFormat="1" ht="15.75">
      <c r="A122" s="14" t="s">
        <v>63</v>
      </c>
      <c r="B122" s="3"/>
      <c r="C122" s="3"/>
      <c r="D122" s="3"/>
      <c r="E122" s="3">
        <v>118.392</v>
      </c>
    </row>
    <row r="123" spans="1:5" s="1" customFormat="1" ht="15.75">
      <c r="A123" s="14" t="s">
        <v>64</v>
      </c>
      <c r="B123" s="3"/>
      <c r="C123" s="3">
        <v>16.258</v>
      </c>
      <c r="D123" s="3">
        <v>38.528</v>
      </c>
      <c r="E123" s="3">
        <v>13</v>
      </c>
    </row>
    <row r="124" spans="1:5" s="1" customFormat="1" ht="15.75">
      <c r="A124" s="13" t="s">
        <v>21</v>
      </c>
      <c r="B124" s="3">
        <f>C124+D124+E124</f>
        <v>7.306</v>
      </c>
      <c r="C124" s="3">
        <v>4.106</v>
      </c>
      <c r="D124" s="3"/>
      <c r="E124" s="3">
        <f>SUM(E126:E127)</f>
        <v>3.2</v>
      </c>
    </row>
    <row r="125" spans="1:5" s="1" customFormat="1" ht="15.75">
      <c r="A125" s="13" t="s">
        <v>65</v>
      </c>
      <c r="B125" s="3"/>
      <c r="C125" s="3"/>
      <c r="D125" s="3"/>
      <c r="E125" s="3"/>
    </row>
    <row r="126" spans="1:5" s="1" customFormat="1" ht="15.75">
      <c r="A126" s="14" t="s">
        <v>63</v>
      </c>
      <c r="B126" s="3"/>
      <c r="C126" s="3"/>
      <c r="D126" s="3"/>
      <c r="E126" s="3"/>
    </row>
    <row r="127" spans="1:5" s="1" customFormat="1" ht="15.75">
      <c r="A127" s="14" t="s">
        <v>64</v>
      </c>
      <c r="B127" s="3"/>
      <c r="C127" s="3">
        <v>4.106</v>
      </c>
      <c r="D127" s="3"/>
      <c r="E127" s="3">
        <v>3.2</v>
      </c>
    </row>
    <row r="128" spans="1:5" s="1" customFormat="1" ht="15.75">
      <c r="A128" s="13" t="s">
        <v>21</v>
      </c>
      <c r="B128" s="3">
        <f>C128+D128+E128</f>
        <v>19.27</v>
      </c>
      <c r="C128" s="3"/>
      <c r="D128" s="3">
        <v>12.47</v>
      </c>
      <c r="E128" s="3">
        <f>SUM(E130:E131)</f>
        <v>6.8</v>
      </c>
    </row>
    <row r="129" spans="1:5" s="1" customFormat="1" ht="15.75">
      <c r="A129" s="13" t="s">
        <v>65</v>
      </c>
      <c r="B129" s="3"/>
      <c r="C129" s="3"/>
      <c r="D129" s="3"/>
      <c r="E129" s="3"/>
    </row>
    <row r="130" spans="1:5" s="1" customFormat="1" ht="15.75">
      <c r="A130" s="14" t="s">
        <v>63</v>
      </c>
      <c r="B130" s="3"/>
      <c r="C130" s="3"/>
      <c r="D130" s="3"/>
      <c r="E130" s="3"/>
    </row>
    <row r="131" spans="1:5" s="1" customFormat="1" ht="15.75">
      <c r="A131" s="14" t="s">
        <v>64</v>
      </c>
      <c r="B131" s="3"/>
      <c r="C131" s="3"/>
      <c r="D131" s="3">
        <v>12.47</v>
      </c>
      <c r="E131" s="3">
        <v>6.8</v>
      </c>
    </row>
    <row r="132" spans="1:5" ht="15.75">
      <c r="A132" s="1"/>
      <c r="B132" s="1"/>
      <c r="C132" s="1"/>
      <c r="D132" s="1"/>
      <c r="E132" s="25" t="s">
        <v>85</v>
      </c>
    </row>
    <row r="133" spans="2:5" ht="15.75">
      <c r="B133" s="1"/>
      <c r="C133" s="1"/>
      <c r="D133" s="1"/>
      <c r="E133" s="1"/>
    </row>
    <row r="134" ht="15.75">
      <c r="A134" s="1" t="s">
        <v>82</v>
      </c>
    </row>
  </sheetData>
  <sheetProtection/>
  <mergeCells count="9">
    <mergeCell ref="A1:E1"/>
    <mergeCell ref="B72:E72"/>
    <mergeCell ref="B7:E7"/>
    <mergeCell ref="A2:E2"/>
    <mergeCell ref="B4:B5"/>
    <mergeCell ref="A4:A5"/>
    <mergeCell ref="C4:E4"/>
    <mergeCell ref="A53:E53"/>
    <mergeCell ref="A50:E5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Дарья Михайловна</cp:lastModifiedBy>
  <cp:lastPrinted>2008-05-14T08:34:38Z</cp:lastPrinted>
  <dcterms:created xsi:type="dcterms:W3CDTF">2006-05-25T05:28:37Z</dcterms:created>
  <dcterms:modified xsi:type="dcterms:W3CDTF">2008-05-14T08:34:41Z</dcterms:modified>
  <cp:category/>
  <cp:version/>
  <cp:contentType/>
  <cp:contentStatus/>
</cp:coreProperties>
</file>