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0" windowWidth="9720" windowHeight="6330" tabRatio="601" activeTab="0"/>
  </bookViews>
  <sheets>
    <sheet name="Исполнение по расходам за 2 (2)" sheetId="1" r:id="rId1"/>
  </sheets>
  <definedNames>
    <definedName name="_xlnm.Print_Titles" localSheetId="0">'Исполнение по расходам за 2 (2)'!$9:$9</definedName>
    <definedName name="_xlnm.Print_Area" localSheetId="0">'Исполнение по расходам за 2 (2)'!$A$1:$G$152</definedName>
  </definedNames>
  <calcPr fullCalcOnLoad="1"/>
</workbook>
</file>

<file path=xl/sharedStrings.xml><?xml version="1.0" encoding="utf-8"?>
<sst xmlns="http://schemas.openxmlformats.org/spreadsheetml/2006/main" count="272" uniqueCount="262">
  <si>
    <t>00008000000000000000</t>
  </si>
  <si>
    <r>
      <t>Получение кредитов по кредитным соглашениям и договорам, заключенным от имени Российской Федерации, субъектов Российской Федерации,  муниципальных образований, государственных внебюджетных фондов</t>
    </r>
    <r>
      <rPr>
        <sz val="9"/>
        <color indexed="8"/>
        <rFont val="Times New Roman"/>
        <family val="1"/>
      </rPr>
      <t xml:space="preserve">, </t>
    </r>
    <r>
      <rPr>
        <b/>
        <sz val="9"/>
        <color indexed="8"/>
        <rFont val="Times New Roman"/>
        <family val="1"/>
      </rPr>
      <t>указанным в валюте Российской Федерации</t>
    </r>
  </si>
  <si>
    <t>ВСЕГО ДОХОДОВ</t>
  </si>
  <si>
    <t>ВСЕГО РАСХОДОВ</t>
  </si>
  <si>
    <t>0701</t>
  </si>
  <si>
    <t>0411</t>
  </si>
  <si>
    <t>Другие вопросы в области национальной экономики</t>
  </si>
  <si>
    <t>Жилищно-коммунальное хозяйство</t>
  </si>
  <si>
    <t>0504</t>
  </si>
  <si>
    <t>Другие вопросы в области жилищно-коммунального хозяйства</t>
  </si>
  <si>
    <t>Образование</t>
  </si>
  <si>
    <t>0702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</si>
  <si>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</si>
  <si>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</si>
  <si>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</si>
  <si>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</si>
  <si>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 xml:space="preserve">Периодическая печать и издательства   </t>
  </si>
  <si>
    <t>Здравоохранение и спорт</t>
  </si>
  <si>
    <t>Спорт и физическая культура</t>
  </si>
  <si>
    <t>Другие вопросы в области здравоохранения и спорта</t>
  </si>
  <si>
    <t>Социальная политика</t>
  </si>
  <si>
    <t xml:space="preserve">Пенсионное обеспечение </t>
  </si>
  <si>
    <t>Функционирование высшего должностного лица субъекта РФ и органа местного самоуправления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</si>
  <si>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</si>
  <si>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</si>
  <si>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0107</t>
  </si>
  <si>
    <t>Обеспечение проведения выборов и референдумов</t>
  </si>
  <si>
    <t>0112</t>
  </si>
  <si>
    <t>Обслуживание государственного и муниципального долга</t>
  </si>
  <si>
    <t>0113</t>
  </si>
  <si>
    <t xml:space="preserve">Резервные фонды  </t>
  </si>
  <si>
    <t>0115</t>
  </si>
  <si>
    <t>Другие общегосударственные вопросы</t>
  </si>
  <si>
    <t>Национальная оборона</t>
  </si>
  <si>
    <t>0203</t>
  </si>
  <si>
    <t>Мобилизационная подготовка экономики</t>
  </si>
  <si>
    <t>Национальная безопасность и правоохранительная деятельность</t>
  </si>
  <si>
    <t>0304</t>
  </si>
  <si>
    <t>0309</t>
  </si>
  <si>
    <t>Предупреждение и ликвидация последствий чс и стихийных бедствий, гражданская оборона</t>
  </si>
  <si>
    <t>Национальная экономика</t>
  </si>
  <si>
    <t>Топливо и энергетика</t>
  </si>
  <si>
    <t>0405</t>
  </si>
  <si>
    <t>Сельское хозяйство и рыболовство</t>
  </si>
  <si>
    <t>0408</t>
  </si>
  <si>
    <t>Транспорт</t>
  </si>
  <si>
    <t>0409</t>
  </si>
  <si>
    <t>Связь и информатика</t>
  </si>
  <si>
    <t>1003</t>
  </si>
  <si>
    <t>Социальное обеспечение населения</t>
  </si>
  <si>
    <t xml:space="preserve"> </t>
  </si>
  <si>
    <t>0103</t>
  </si>
  <si>
    <t>Органы внутренних дел</t>
  </si>
  <si>
    <t>Органы юстиции</t>
  </si>
  <si>
    <t>Социальное обслуживание населения</t>
  </si>
  <si>
    <t>Борьба с беспризорностью, опека и попечительство</t>
  </si>
  <si>
    <t>Другие вопросы в области социальной политики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</si>
  <si>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</si>
  <si>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</si>
  <si>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</si>
  <si>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</si>
  <si>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0707</t>
  </si>
  <si>
    <t>0709</t>
  </si>
  <si>
    <t>0803</t>
  </si>
  <si>
    <t>0804</t>
  </si>
  <si>
    <t>0901</t>
  </si>
  <si>
    <t>0902</t>
  </si>
  <si>
    <t>0904</t>
  </si>
  <si>
    <t>1001</t>
  </si>
  <si>
    <t>1002</t>
  </si>
  <si>
    <t>1004</t>
  </si>
  <si>
    <t>1006</t>
  </si>
  <si>
    <t>Общегосударственные вопросы</t>
  </si>
  <si>
    <t>Телевидение и радиовещание</t>
  </si>
  <si>
    <t>Здравоохранение</t>
  </si>
  <si>
    <t>0100</t>
  </si>
  <si>
    <t>0200</t>
  </si>
  <si>
    <t>0500</t>
  </si>
  <si>
    <t>0700</t>
  </si>
  <si>
    <t>0800</t>
  </si>
  <si>
    <t>0900</t>
  </si>
  <si>
    <t>1000</t>
  </si>
  <si>
    <t>0313</t>
  </si>
  <si>
    <t>Другие вопросы в области национальной безопасности и правоохранительной деятельности</t>
  </si>
  <si>
    <t>0400</t>
  </si>
  <si>
    <t>0402</t>
  </si>
  <si>
    <t>0501</t>
  </si>
  <si>
    <t>0502</t>
  </si>
  <si>
    <t>ИТОГО ИСТОЧНИКОВ ВНУТРЕННЕГО ФИНАНСИРОВАНИЯ</t>
  </si>
  <si>
    <t>0102</t>
  </si>
  <si>
    <t>0300</t>
  </si>
  <si>
    <t>0302</t>
  </si>
  <si>
    <t>0801</t>
  </si>
  <si>
    <t>ИСТОЧНИКИ ВНУТРЕННЕГО ФИНАНСИРОВАНИЯ ДЕФИЦИТОВ БЮДЖЕТОВ СУБЪЕКТОВ РОССИЙСКОЙ ФЕДЕРАЦИИ И МЕСТНЫХ БЮДЖЕТОВ</t>
  </si>
  <si>
    <t>Функционирование законодательных (представительных) органов государственной власти и местного самоуправления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</si>
  <si>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</si>
  <si>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</si>
  <si>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r>
  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</t>
    </r>
    <r>
      <rPr>
        <b/>
        <sz val="10"/>
        <color indexed="8"/>
        <rFont val="Times New Roman"/>
        <family val="1"/>
      </rPr>
      <t xml:space="preserve"> указанным в валюте Российской Федерации</t>
    </r>
  </si>
  <si>
    <r>
      <t>Кредитные соглашения и договоры, заключенные от имени Российской Федерации, субъектов Российской Федерации,  муниципальных образований, государственных внебюджетных фондов,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указанные в валюте Российской Федерации</t>
    </r>
  </si>
  <si>
    <t xml:space="preserve">ОСТАТКИ СРЕДСТВ БЮДЖЕТА </t>
  </si>
  <si>
    <t>Увеличение остатков денежных средств местных бюджетов</t>
  </si>
  <si>
    <t>Уменьшение прочих остатков денежных средств местных бюджетов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</si>
  <si>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</si>
  <si>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</si>
  <si>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</si>
  <si>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</si>
  <si>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</si>
  <si>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</si>
  <si>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</si>
  <si>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</si>
  <si>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</si>
  <si>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</si>
  <si>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</si>
  <si>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</si>
  <si>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</si>
  <si>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</si>
  <si>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</si>
  <si>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</si>
  <si>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</si>
  <si>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 от сдачи в аренду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</si>
  <si>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</si>
  <si>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</t>
  </si>
  <si>
    <t>ДОХОДЫ ОТ ПРОДАЖИ МАТЕРИАЛЬНЫХ И НЕМАТЕРИАЛЬНЫХ АКТИВОВ</t>
  </si>
  <si>
    <t xml:space="preserve">Доходы от продажи квартир 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</si>
  <si>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</si>
  <si>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</si>
  <si>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</si>
  <si>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</si>
  <si>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</si>
  <si>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</si>
  <si>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</t>
  </si>
  <si>
    <t>Возмещение потерь сельскохозяйственного производства, связанных с изъятием сельскохозяйственных угодий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</si>
  <si>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</si>
  <si>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</si>
  <si>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</si>
  <si>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</si>
  <si>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</si>
  <si>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</si>
  <si>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</si>
  <si>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</si>
  <si>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</si>
  <si>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</si>
  <si>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БЕЗВОЗМЕЗДНЫЕ ПОСТУПЛЕНИЯ ОТ ПРЕДПРИНИМАТЕЛЬСКОЙ И ИНОЙ ПРИНОСЯЩЕЙ ДОХОД ДЕЯТЕЛЬНОСТИ</t>
  </si>
  <si>
    <t xml:space="preserve">Прочие безвозмездные поступления </t>
  </si>
  <si>
    <t>00008000000000000510</t>
  </si>
  <si>
    <t>00008000000000000610</t>
  </si>
  <si>
    <t>Наименование показателей</t>
  </si>
  <si>
    <t>Код БК</t>
  </si>
  <si>
    <t>Отчет</t>
  </si>
  <si>
    <t>по исполнению бюджета муниципального образования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</si>
  <si>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</si>
  <si>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</si>
  <si>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Федерального закона "О пожарной безопасности"</t>
  </si>
  <si>
    <t>000 1 16 28000 01 0000 140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</si>
  <si>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</si>
  <si>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</si>
  <si>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</si>
  <si>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</si>
  <si>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Кредиты, полученные в валюте Российской Федерации от кредитных организаций бюджетами муниципальных районов</t>
  </si>
  <si>
    <t>0106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</si>
  <si>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</si>
  <si>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</si>
  <si>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 xml:space="preserve"> Д О Х О Д Ы</t>
  </si>
  <si>
    <t xml:space="preserve">Доходы    бюджетов муниципальных районов от возврата остатков субсидий и субвенций прошлых лет </t>
  </si>
  <si>
    <t>Возврат остатков субсидий и субвенций из бюджетов муниципальных районов</t>
  </si>
  <si>
    <t xml:space="preserve"> Р А С Х О Д Ы</t>
  </si>
  <si>
    <r>
      <t xml:space="preserve">  </t>
    </r>
    <r>
      <rPr>
        <b/>
        <sz val="11"/>
        <rFont val="Times New Roman"/>
        <family val="1"/>
      </rPr>
      <t xml:space="preserve">  ПРОФИЦИТ БЮДЖЕТА (со знаком "плюс") ДЕФИЦИТ БЮДЖЕТА (со знаком "минус")</t>
    </r>
  </si>
  <si>
    <t>0202</t>
  </si>
  <si>
    <t>Мобилизационная и вневойсковая подготовка</t>
  </si>
  <si>
    <t>0806</t>
  </si>
  <si>
    <t>Другие вопросы в области культуры</t>
  </si>
  <si>
    <t xml:space="preserve">Налог на прибыль организаций, зачисляемый в местные бюджеты </t>
  </si>
  <si>
    <t xml:space="preserve">  1 00 00000 00 0000 000</t>
  </si>
  <si>
    <t xml:space="preserve">  1 01 00000 00 0000 000</t>
  </si>
  <si>
    <t xml:space="preserve"> 1 01 02000 01 0000 110</t>
  </si>
  <si>
    <t xml:space="preserve">  1 05 00000 00 0000 000</t>
  </si>
  <si>
    <t xml:space="preserve"> 1 05 01000 00 0000 110</t>
  </si>
  <si>
    <t xml:space="preserve"> 1 05 02000 02 0000 110</t>
  </si>
  <si>
    <t xml:space="preserve">  1 05 03000 01 0000 110</t>
  </si>
  <si>
    <t xml:space="preserve">  1 06 00000 00 0000 000</t>
  </si>
  <si>
    <t xml:space="preserve"> 1 06 01000 00 0000 110</t>
  </si>
  <si>
    <t xml:space="preserve">  1 06 06000 00 0000 110</t>
  </si>
  <si>
    <t xml:space="preserve">  1 08 00000 00 0000 000</t>
  </si>
  <si>
    <t xml:space="preserve">  1 08 03000 01 0000 110</t>
  </si>
  <si>
    <t xml:space="preserve">  1 08 04000 01 0000 110</t>
  </si>
  <si>
    <t xml:space="preserve">  1 08 07140 01 0000 110</t>
  </si>
  <si>
    <t xml:space="preserve"> 1 09 00000 00 0000 000</t>
  </si>
  <si>
    <t xml:space="preserve">  1 09 01000 03 0000 110</t>
  </si>
  <si>
    <t xml:space="preserve"> 1 09 04000 00 0000 110</t>
  </si>
  <si>
    <t xml:space="preserve">  1 09 07000 03 0000 110</t>
  </si>
  <si>
    <t xml:space="preserve">  1 11 00000 00 0000 000</t>
  </si>
  <si>
    <t xml:space="preserve">  1 11 01000 00 0000 120</t>
  </si>
  <si>
    <t xml:space="preserve">  1 11 03000 00 0000 120</t>
  </si>
  <si>
    <t xml:space="preserve">  1 11 05000 00 0000 120</t>
  </si>
  <si>
    <t xml:space="preserve"> 1 11 07000 00 0000 120</t>
  </si>
  <si>
    <t xml:space="preserve"> 1 11 08000 00 0000 120</t>
  </si>
  <si>
    <t xml:space="preserve"> 1 12 00000 00 0000 000</t>
  </si>
  <si>
    <t xml:space="preserve">  1 12 01000 01 0000 120</t>
  </si>
  <si>
    <t xml:space="preserve">  1 13 00000 00 0000 000</t>
  </si>
  <si>
    <t xml:space="preserve">  1 13 02020 00 0000 130</t>
  </si>
  <si>
    <t xml:space="preserve">  1 14 00000 00 0000 000</t>
  </si>
  <si>
    <t xml:space="preserve"> 1 14 01000 00 0000 410</t>
  </si>
  <si>
    <t xml:space="preserve">  1 14 02000 00 0000 000</t>
  </si>
  <si>
    <t xml:space="preserve">  1 16 00000 00 0000 000</t>
  </si>
  <si>
    <t xml:space="preserve">  1 16 03000 00 0000 140</t>
  </si>
  <si>
    <t xml:space="preserve">  1 16 06000 01 0000 140</t>
  </si>
  <si>
    <t xml:space="preserve"> 1 16 27000 01 0000 140</t>
  </si>
  <si>
    <t xml:space="preserve">  1 16 30000 01 0000 140</t>
  </si>
  <si>
    <t xml:space="preserve">  1 16 90000 00 0000 140</t>
  </si>
  <si>
    <t xml:space="preserve"> 1 17 00000 00 0000 000</t>
  </si>
  <si>
    <t xml:space="preserve">  1 17 01000 00 0000 180</t>
  </si>
  <si>
    <t xml:space="preserve"> 1 17 05000 00 0000 180</t>
  </si>
  <si>
    <t xml:space="preserve">  1 18 00000 00 0000 000</t>
  </si>
  <si>
    <t xml:space="preserve">  1 18 05000 05 0000 000</t>
  </si>
  <si>
    <t xml:space="preserve"> 1 19 00000 00 0000 000</t>
  </si>
  <si>
    <t xml:space="preserve">  1 19 05010 05 0000 000</t>
  </si>
  <si>
    <t xml:space="preserve">  2 00 00000 00 0000 000</t>
  </si>
  <si>
    <t xml:space="preserve">  2 02 00000 00 0000 000</t>
  </si>
  <si>
    <t xml:space="preserve">  2 02 01000 00 0000 151</t>
  </si>
  <si>
    <t xml:space="preserve">  2 02 02000 00 0000 151</t>
  </si>
  <si>
    <t xml:space="preserve">  2 02 04000 00 0000 151</t>
  </si>
  <si>
    <t xml:space="preserve">  3 00 00000 00 0000 000</t>
  </si>
  <si>
    <t xml:space="preserve"> 3 02 00000 00 0000 000</t>
  </si>
  <si>
    <t xml:space="preserve"> 3 02 01000 00 0000 130</t>
  </si>
  <si>
    <t xml:space="preserve">  3 03 00000 00 0000 180</t>
  </si>
  <si>
    <t xml:space="preserve">  3 03 02000 00 0000 180</t>
  </si>
  <si>
    <t xml:space="preserve">  8 90 00000 00 0000 000</t>
  </si>
  <si>
    <t xml:space="preserve">  1 17 02000 01 0000 120</t>
  </si>
  <si>
    <t xml:space="preserve">  02 01 00 00 00 0000 000</t>
  </si>
  <si>
    <t xml:space="preserve">  02 01 00 00 00 0000 700</t>
  </si>
  <si>
    <t xml:space="preserve"> 02 01 01 00 00 0000 710</t>
  </si>
  <si>
    <t xml:space="preserve">  02 01 01 00 05 0000 710</t>
  </si>
  <si>
    <t xml:space="preserve">  02 01 02 00 00 0000 710</t>
  </si>
  <si>
    <t xml:space="preserve">  02 01 02 00 05 0000 710</t>
  </si>
  <si>
    <t xml:space="preserve">  02 01 00 00 00 0000 800</t>
  </si>
  <si>
    <t xml:space="preserve"> 02 01 01 00 00 0000 810 </t>
  </si>
  <si>
    <t xml:space="preserve">  02 01 01 00 05 0000 810</t>
  </si>
  <si>
    <t xml:space="preserve">  02 01 02 00 00 0000 810</t>
  </si>
  <si>
    <t xml:space="preserve"> 02 01 02 00 05 0000 810</t>
  </si>
  <si>
    <t>План на год</t>
  </si>
  <si>
    <t>План на 1 кв.</t>
  </si>
  <si>
    <t>Исполнено на 01.04.2007 г.</t>
  </si>
  <si>
    <t xml:space="preserve">% исполнения к  годовому плану </t>
  </si>
  <si>
    <t xml:space="preserve">% исполнения к  квартальному плану </t>
  </si>
  <si>
    <t>Земельный налог ( по обязательствам, возникшим до 1 января 2006 года)</t>
  </si>
  <si>
    <t>1 09 04050 00 0000 110</t>
  </si>
  <si>
    <t>Прочие доходы от оказания услуг и компенсации затрат государства</t>
  </si>
  <si>
    <t xml:space="preserve">  1 13 03000 00 0000 130</t>
  </si>
  <si>
    <t>1100</t>
  </si>
  <si>
    <t>Межбюджетные трансферты</t>
  </si>
  <si>
    <t>1101</t>
  </si>
  <si>
    <t>Финансовая помощь бюджетам других уровней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</si>
  <si>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</si>
  <si>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1 16 25000 01 0000 140</t>
  </si>
  <si>
    <t>Тазовский район за 1 квартал  2007 года</t>
  </si>
  <si>
    <t xml:space="preserve">                         от ____________________ №_______</t>
  </si>
  <si>
    <t xml:space="preserve">                                решением Районной Думы</t>
  </si>
  <si>
    <t xml:space="preserve">                                         Утвержден </t>
  </si>
  <si>
    <t xml:space="preserve">                                       Приложение </t>
  </si>
  <si>
    <t>Государственная пошлина по делам, рассматриваемым в судах общей юрисдикции мировыми судьями</t>
  </si>
  <si>
    <t>Дивиденды по акциям и доходы от прочих форм участия в капитале, находящимся в государственной и муниципальной собственности</t>
  </si>
  <si>
    <t>Обеспечение деятельности финансовых, налоговых и таможенных органов и органов надзора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</si>
</sst>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00"/>
    <numFmt numFmtId="174" formatCode="#,##0.0"/>
    <numFmt numFmtId="175" formatCode="_-* #,##0.0_р_._-;\-* #,##0.0_р_._-;_-* &quot;-&quot;??_р_._-;_-@_-"/>
    <numFmt numFmtId="176" formatCode="_-* #,##0_р_._-;\-* #,##0_р_._-;_-* &quot;-&quot;??_р_._-;_-@_-"/>
  </numFmts>
  <fonts count="5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10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3" fontId="10" fillId="33" borderId="10" xfId="0" applyNumberFormat="1" applyFont="1" applyFill="1" applyBorder="1" applyAlignment="1" applyProtection="1">
      <alignment horizontal="center" vertical="top" wrapText="1"/>
      <protection hidden="1"/>
    </xf>
    <xf numFmtId="3" fontId="9" fillId="0" borderId="10" xfId="0" applyNumberFormat="1" applyFont="1" applyFill="1" applyBorder="1" applyAlignment="1" applyProtection="1">
      <alignment horizontal="center" vertical="top"/>
      <protection hidden="1"/>
    </xf>
    <xf numFmtId="1" fontId="9" fillId="0" borderId="10" xfId="0" applyNumberFormat="1" applyFont="1" applyFill="1" applyBorder="1" applyAlignment="1" applyProtection="1">
      <alignment horizontal="center" vertical="top"/>
      <protection hidden="1"/>
    </xf>
    <xf numFmtId="3" fontId="8" fillId="33" borderId="10" xfId="0" applyNumberFormat="1" applyFont="1" applyFill="1" applyBorder="1" applyAlignment="1" applyProtection="1">
      <alignment horizontal="left" vertical="top" wrapText="1"/>
      <protection hidden="1"/>
    </xf>
    <xf numFmtId="3" fontId="14" fillId="0" borderId="10" xfId="0" applyNumberFormat="1" applyFont="1" applyFill="1" applyBorder="1" applyAlignment="1" applyProtection="1">
      <alignment horizontal="center" vertical="top"/>
      <protection hidden="1"/>
    </xf>
    <xf numFmtId="1" fontId="14" fillId="0" borderId="10" xfId="0" applyNumberFormat="1" applyFont="1" applyFill="1" applyBorder="1" applyAlignment="1" applyProtection="1">
      <alignment horizontal="center" vertical="top"/>
      <protection hidden="1"/>
    </xf>
    <xf numFmtId="49" fontId="9" fillId="0" borderId="10" xfId="0" applyNumberFormat="1" applyFont="1" applyBorder="1" applyAlignment="1">
      <alignment horizontal="center" vertical="top" wrapText="1"/>
    </xf>
    <xf numFmtId="0" fontId="14" fillId="33" borderId="10" xfId="0" applyFont="1" applyFill="1" applyBorder="1" applyAlignment="1" applyProtection="1">
      <alignment horizontal="left" vertical="top" wrapText="1"/>
      <protection hidden="1"/>
    </xf>
    <xf numFmtId="3" fontId="18" fillId="33" borderId="10" xfId="0" applyNumberFormat="1" applyFont="1" applyFill="1" applyBorder="1" applyAlignment="1" applyProtection="1">
      <alignment horizontal="left" vertical="top" wrapText="1"/>
      <protection hidden="1"/>
    </xf>
    <xf numFmtId="3" fontId="14" fillId="0" borderId="10" xfId="0" applyNumberFormat="1" applyFont="1" applyFill="1" applyBorder="1" applyAlignment="1" applyProtection="1">
      <alignment horizontal="center" vertical="top" wrapText="1"/>
      <protection hidden="1"/>
    </xf>
    <xf numFmtId="3" fontId="18" fillId="33" borderId="10" xfId="0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 wrapText="1"/>
    </xf>
    <xf numFmtId="3" fontId="20" fillId="33" borderId="10" xfId="0" applyNumberFormat="1" applyFont="1" applyFill="1" applyBorder="1" applyAlignment="1" applyProtection="1">
      <alignment horizontal="left" vertical="top" wrapText="1"/>
      <protection hidden="1"/>
    </xf>
    <xf numFmtId="3" fontId="21" fillId="33" borderId="10" xfId="0" applyNumberFormat="1" applyFont="1" applyFill="1" applyBorder="1" applyAlignment="1" applyProtection="1">
      <alignment horizontal="left" vertical="top" wrapText="1"/>
      <protection hidden="1"/>
    </xf>
    <xf numFmtId="49" fontId="21" fillId="33" borderId="10" xfId="0" applyNumberFormat="1" applyFont="1" applyFill="1" applyBorder="1" applyAlignment="1" applyProtection="1">
      <alignment horizontal="left" vertical="top" wrapText="1"/>
      <protection hidden="1"/>
    </xf>
    <xf numFmtId="3" fontId="22" fillId="33" borderId="10" xfId="0" applyNumberFormat="1" applyFont="1" applyFill="1" applyBorder="1" applyAlignment="1" applyProtection="1">
      <alignment horizontal="left" vertical="top" wrapText="1"/>
      <protection hidden="1"/>
    </xf>
    <xf numFmtId="3" fontId="23" fillId="33" borderId="10" xfId="0" applyNumberFormat="1" applyFont="1" applyFill="1" applyBorder="1" applyAlignment="1" applyProtection="1">
      <alignment horizontal="left" vertical="top" wrapText="1"/>
      <protection hidden="1"/>
    </xf>
    <xf numFmtId="3" fontId="19" fillId="33" borderId="10" xfId="0" applyNumberFormat="1" applyFont="1" applyFill="1" applyBorder="1" applyAlignment="1" applyProtection="1">
      <alignment horizontal="left" vertical="top" wrapText="1"/>
      <protection hidden="1"/>
    </xf>
    <xf numFmtId="3" fontId="9" fillId="33" borderId="10" xfId="0" applyNumberFormat="1" applyFont="1" applyFill="1" applyBorder="1" applyAlignment="1" applyProtection="1">
      <alignment horizontal="left" vertical="top" wrapText="1"/>
      <protection hidden="1"/>
    </xf>
    <xf numFmtId="49" fontId="9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176" fontId="9" fillId="0" borderId="10" xfId="60" applyNumberFormat="1" applyFont="1" applyBorder="1" applyAlignment="1">
      <alignment horizontal="center" vertical="top" wrapText="1"/>
    </xf>
    <xf numFmtId="176" fontId="14" fillId="0" borderId="10" xfId="60" applyNumberFormat="1" applyFont="1" applyBorder="1" applyAlignment="1">
      <alignment horizontal="center" vertical="top" wrapText="1"/>
    </xf>
    <xf numFmtId="176" fontId="14" fillId="0" borderId="10" xfId="60" applyNumberFormat="1" applyFont="1" applyFill="1" applyBorder="1" applyAlignment="1">
      <alignment horizontal="center" vertical="top" wrapText="1"/>
    </xf>
    <xf numFmtId="176" fontId="14" fillId="0" borderId="10" xfId="60" applyNumberFormat="1" applyFont="1" applyBorder="1" applyAlignment="1">
      <alignment horizontal="center" vertical="top" wrapText="1"/>
    </xf>
    <xf numFmtId="176" fontId="9" fillId="0" borderId="10" xfId="60" applyNumberFormat="1" applyFont="1" applyBorder="1" applyAlignment="1">
      <alignment horizontal="center" vertical="center" wrapText="1"/>
    </xf>
    <xf numFmtId="176" fontId="9" fillId="0" borderId="10" xfId="6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tabSelected="1" view="pageBreakPreview" zoomScaleNormal="12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15.75390625" style="8" customWidth="1"/>
    <col min="2" max="2" width="34.75390625" style="2" customWidth="1"/>
    <col min="3" max="3" width="10.625" style="2" customWidth="1"/>
    <col min="4" max="5" width="10.125" style="2" customWidth="1"/>
    <col min="6" max="6" width="11.00390625" style="2" customWidth="1"/>
    <col min="7" max="7" width="8.25390625" style="2" customWidth="1"/>
    <col min="8" max="8" width="9.00390625" style="18" customWidth="1"/>
    <col min="9" max="16384" width="9.125" style="1" customWidth="1"/>
  </cols>
  <sheetData>
    <row r="1" ht="15">
      <c r="C1" s="2" t="s">
        <v>258</v>
      </c>
    </row>
    <row r="2" ht="15">
      <c r="C2" s="2" t="s">
        <v>257</v>
      </c>
    </row>
    <row r="3" ht="15">
      <c r="C3" s="2" t="s">
        <v>256</v>
      </c>
    </row>
    <row r="4" ht="15">
      <c r="C4" s="2" t="s">
        <v>255</v>
      </c>
    </row>
    <row r="5" spans="2:6" ht="18.75">
      <c r="B5" s="92" t="s">
        <v>148</v>
      </c>
      <c r="C5" s="92"/>
      <c r="D5" s="92"/>
      <c r="E5" s="92"/>
      <c r="F5" s="92"/>
    </row>
    <row r="6" spans="1:6" ht="18.75">
      <c r="A6" s="9"/>
      <c r="B6" s="92" t="s">
        <v>149</v>
      </c>
      <c r="C6" s="92"/>
      <c r="D6" s="92"/>
      <c r="E6" s="92"/>
      <c r="F6" s="92"/>
    </row>
    <row r="7" spans="1:6" ht="18.75">
      <c r="A7" s="9"/>
      <c r="B7" s="92" t="s">
        <v>254</v>
      </c>
      <c r="C7" s="92"/>
      <c r="D7" s="92"/>
      <c r="E7" s="92"/>
      <c r="F7" s="92"/>
    </row>
    <row r="8" spans="1:6" ht="15">
      <c r="A8" s="9"/>
      <c r="B8" s="7"/>
      <c r="C8" s="21"/>
      <c r="D8" s="21"/>
      <c r="E8" s="21"/>
      <c r="F8" s="22"/>
    </row>
    <row r="9" spans="1:9" ht="38.25" customHeight="1">
      <c r="A9" s="42" t="s">
        <v>147</v>
      </c>
      <c r="B9" s="43" t="s">
        <v>146</v>
      </c>
      <c r="C9" s="44" t="s">
        <v>239</v>
      </c>
      <c r="D9" s="44" t="s">
        <v>240</v>
      </c>
      <c r="E9" s="44" t="s">
        <v>241</v>
      </c>
      <c r="F9" s="44" t="s">
        <v>242</v>
      </c>
      <c r="G9" s="44" t="s">
        <v>243</v>
      </c>
      <c r="H9" s="23"/>
      <c r="I9" s="5"/>
    </row>
    <row r="10" spans="1:9" ht="12.75" customHeight="1">
      <c r="A10" s="42">
        <v>1</v>
      </c>
      <c r="B10" s="43">
        <v>2</v>
      </c>
      <c r="C10" s="45">
        <v>4</v>
      </c>
      <c r="D10" s="45">
        <v>6</v>
      </c>
      <c r="E10" s="45">
        <v>7</v>
      </c>
      <c r="F10" s="45">
        <v>8</v>
      </c>
      <c r="G10" s="45">
        <v>9</v>
      </c>
      <c r="H10" s="24"/>
      <c r="I10" s="5"/>
    </row>
    <row r="11" spans="1:9" ht="21.75" customHeight="1">
      <c r="A11" s="71" t="s">
        <v>172</v>
      </c>
      <c r="B11" s="46" t="s">
        <v>162</v>
      </c>
      <c r="C11" s="47">
        <f>C12+C14+C18+C21+C25+C30+C36+C38+C41+C44+C52+C56+C58</f>
        <v>754391</v>
      </c>
      <c r="D11" s="47">
        <f>D12+D14+D18+D21+D25+D30+D36+D38+D41+D44+D52+D56+D58</f>
        <v>193210</v>
      </c>
      <c r="E11" s="47">
        <f>E12+E14+E18+E21+E25+E30+E36+E38+E41+E44+E52+E56+E58</f>
        <v>212608</v>
      </c>
      <c r="F11" s="48">
        <f aca="true" t="shared" si="0" ref="F11:F70">E11/C11*100</f>
        <v>28.18273282687625</v>
      </c>
      <c r="G11" s="48">
        <f>E11/D11*100</f>
        <v>110.03985300967858</v>
      </c>
      <c r="H11" s="5"/>
      <c r="I11" s="5"/>
    </row>
    <row r="12" spans="1:9" ht="15">
      <c r="A12" s="72" t="s">
        <v>173</v>
      </c>
      <c r="B12" s="49" t="s">
        <v>102</v>
      </c>
      <c r="C12" s="50">
        <f>C13</f>
        <v>658256</v>
      </c>
      <c r="D12" s="50">
        <f>D13</f>
        <v>171089</v>
      </c>
      <c r="E12" s="50">
        <f>E13</f>
        <v>184791</v>
      </c>
      <c r="F12" s="51">
        <f t="shared" si="0"/>
        <v>28.072816654918455</v>
      </c>
      <c r="G12" s="51">
        <f aca="true" t="shared" si="1" ref="G12:G70">E12/D12*100</f>
        <v>108.00869722775866</v>
      </c>
      <c r="H12" s="5"/>
      <c r="I12" s="5"/>
    </row>
    <row r="13" spans="1:9" ht="15">
      <c r="A13" s="72" t="s">
        <v>174</v>
      </c>
      <c r="B13" s="49" t="s">
        <v>103</v>
      </c>
      <c r="C13" s="50">
        <v>658256</v>
      </c>
      <c r="D13" s="50">
        <v>171089</v>
      </c>
      <c r="E13" s="50">
        <v>184791</v>
      </c>
      <c r="F13" s="51">
        <f t="shared" si="0"/>
        <v>28.072816654918455</v>
      </c>
      <c r="G13" s="51">
        <f t="shared" si="1"/>
        <v>108.00869722775866</v>
      </c>
      <c r="H13" s="5"/>
      <c r="I13" s="5"/>
    </row>
    <row r="14" spans="1:9" ht="15">
      <c r="A14" s="72" t="s">
        <v>175</v>
      </c>
      <c r="B14" s="49" t="s">
        <v>104</v>
      </c>
      <c r="C14" s="50">
        <f>C15+C16+C17</f>
        <v>8439</v>
      </c>
      <c r="D14" s="50">
        <f>D15+D16+D17</f>
        <v>1240</v>
      </c>
      <c r="E14" s="50">
        <f>E15+E16+E17</f>
        <v>2468</v>
      </c>
      <c r="F14" s="51">
        <f t="shared" si="0"/>
        <v>29.245171228818577</v>
      </c>
      <c r="G14" s="51">
        <f t="shared" si="1"/>
        <v>199.03225806451613</v>
      </c>
      <c r="H14" s="5"/>
      <c r="I14" s="5"/>
    </row>
    <row r="15" spans="1:9" ht="36">
      <c r="A15" s="72" t="s">
        <v>176</v>
      </c>
      <c r="B15" s="49" t="s">
        <v>105</v>
      </c>
      <c r="C15" s="50">
        <v>508</v>
      </c>
      <c r="D15" s="50">
        <v>40</v>
      </c>
      <c r="E15" s="50">
        <v>532</v>
      </c>
      <c r="F15" s="51">
        <f t="shared" si="0"/>
        <v>104.72440944881889</v>
      </c>
      <c r="G15" s="51">
        <f t="shared" si="1"/>
        <v>1330</v>
      </c>
      <c r="H15" s="5"/>
      <c r="I15" s="5"/>
    </row>
    <row r="16" spans="1:9" ht="24">
      <c r="A16" s="72" t="s">
        <v>177</v>
      </c>
      <c r="B16" s="49" t="s">
        <v>106</v>
      </c>
      <c r="C16" s="50">
        <v>7811</v>
      </c>
      <c r="D16" s="50">
        <v>1200</v>
      </c>
      <c r="E16" s="50">
        <v>1931</v>
      </c>
      <c r="F16" s="51">
        <f t="shared" si="0"/>
        <v>24.72154653693509</v>
      </c>
      <c r="G16" s="51">
        <f t="shared" si="1"/>
        <v>160.91666666666666</v>
      </c>
      <c r="H16" s="5"/>
      <c r="I16" s="5"/>
    </row>
    <row r="17" spans="1:9" ht="15">
      <c r="A17" s="73" t="s">
        <v>178</v>
      </c>
      <c r="B17" s="53" t="s">
        <v>107</v>
      </c>
      <c r="C17" s="50">
        <v>120</v>
      </c>
      <c r="D17" s="50"/>
      <c r="E17" s="50">
        <v>5</v>
      </c>
      <c r="F17" s="51">
        <f t="shared" si="0"/>
        <v>4.166666666666666</v>
      </c>
      <c r="G17" s="51"/>
      <c r="H17" s="5"/>
      <c r="I17" s="5"/>
    </row>
    <row r="18" spans="1:9" ht="15">
      <c r="A18" s="72" t="s">
        <v>179</v>
      </c>
      <c r="B18" s="49" t="s">
        <v>108</v>
      </c>
      <c r="C18" s="50">
        <f>C19+C20</f>
        <v>186</v>
      </c>
      <c r="D18" s="50">
        <f>D19+D20</f>
        <v>0</v>
      </c>
      <c r="E18" s="50">
        <f>E19+E20</f>
        <v>14</v>
      </c>
      <c r="F18" s="51">
        <f t="shared" si="0"/>
        <v>7.526881720430108</v>
      </c>
      <c r="G18" s="51"/>
      <c r="H18" s="5"/>
      <c r="I18" s="5"/>
    </row>
    <row r="19" spans="1:9" ht="15">
      <c r="A19" s="72" t="s">
        <v>180</v>
      </c>
      <c r="B19" s="49" t="s">
        <v>109</v>
      </c>
      <c r="C19" s="50"/>
      <c r="D19" s="50"/>
      <c r="E19" s="50">
        <v>14</v>
      </c>
      <c r="F19" s="51"/>
      <c r="G19" s="51"/>
      <c r="H19" s="5"/>
      <c r="I19" s="5"/>
    </row>
    <row r="20" spans="1:9" ht="15">
      <c r="A20" s="72" t="s">
        <v>181</v>
      </c>
      <c r="B20" s="49" t="s">
        <v>110</v>
      </c>
      <c r="C20" s="50">
        <v>186</v>
      </c>
      <c r="D20" s="50"/>
      <c r="E20" s="50"/>
      <c r="F20" s="51">
        <f t="shared" si="0"/>
        <v>0</v>
      </c>
      <c r="G20" s="51"/>
      <c r="H20" s="5"/>
      <c r="I20" s="5"/>
    </row>
    <row r="21" spans="1:9" ht="15">
      <c r="A21" s="72" t="s">
        <v>182</v>
      </c>
      <c r="B21" s="49" t="s">
        <v>111</v>
      </c>
      <c r="C21" s="50">
        <f>C22+C23+C24</f>
        <v>2143</v>
      </c>
      <c r="D21" s="50">
        <f>D22+D23+D24</f>
        <v>526</v>
      </c>
      <c r="E21" s="50">
        <f>E22+E23+E24</f>
        <v>307</v>
      </c>
      <c r="F21" s="51">
        <f t="shared" si="0"/>
        <v>14.325711619225384</v>
      </c>
      <c r="G21" s="51">
        <f t="shared" si="1"/>
        <v>58.36501901140685</v>
      </c>
      <c r="H21" s="5"/>
      <c r="I21" s="5"/>
    </row>
    <row r="22" spans="1:9" ht="36">
      <c r="A22" s="72" t="s">
        <v>183</v>
      </c>
      <c r="B22" s="49" t="s">
        <v>259</v>
      </c>
      <c r="C22" s="50">
        <v>256</v>
      </c>
      <c r="D22" s="50">
        <v>60</v>
      </c>
      <c r="E22" s="50">
        <v>40</v>
      </c>
      <c r="F22" s="51">
        <f t="shared" si="0"/>
        <v>15.625</v>
      </c>
      <c r="G22" s="51">
        <f t="shared" si="1"/>
        <v>66.66666666666666</v>
      </c>
      <c r="H22" s="5"/>
      <c r="I22" s="5"/>
    </row>
    <row r="23" spans="1:9" ht="48">
      <c r="A23" s="72" t="s">
        <v>184</v>
      </c>
      <c r="B23" s="49" t="s">
        <v>112</v>
      </c>
      <c r="C23" s="50">
        <v>1129</v>
      </c>
      <c r="D23" s="50">
        <v>274</v>
      </c>
      <c r="E23" s="50">
        <v>171</v>
      </c>
      <c r="F23" s="51">
        <f t="shared" si="0"/>
        <v>15.146147032772364</v>
      </c>
      <c r="G23" s="51">
        <f t="shared" si="1"/>
        <v>62.40875912408759</v>
      </c>
      <c r="H23" s="5"/>
      <c r="I23" s="5"/>
    </row>
    <row r="24" spans="1:9" ht="48">
      <c r="A24" s="72" t="s">
        <v>185</v>
      </c>
      <c r="B24" s="49" t="s">
        <v>113</v>
      </c>
      <c r="C24" s="50">
        <v>758</v>
      </c>
      <c r="D24" s="50">
        <v>192</v>
      </c>
      <c r="E24" s="50">
        <v>96</v>
      </c>
      <c r="F24" s="51">
        <f t="shared" si="0"/>
        <v>12.66490765171504</v>
      </c>
      <c r="G24" s="51">
        <f t="shared" si="1"/>
        <v>50</v>
      </c>
      <c r="H24" s="5"/>
      <c r="I24" s="5"/>
    </row>
    <row r="25" spans="1:9" ht="48">
      <c r="A25" s="72" t="s">
        <v>186</v>
      </c>
      <c r="B25" s="49" t="s">
        <v>114</v>
      </c>
      <c r="C25" s="50">
        <f>C26+C27+C29</f>
        <v>0</v>
      </c>
      <c r="D25" s="50">
        <f>D26+D27+D29</f>
        <v>0</v>
      </c>
      <c r="E25" s="50">
        <f>E26+E27+E29</f>
        <v>97</v>
      </c>
      <c r="F25" s="51"/>
      <c r="G25" s="51"/>
      <c r="H25" s="5"/>
      <c r="I25" s="5"/>
    </row>
    <row r="26" spans="1:9" ht="24">
      <c r="A26" s="72" t="s">
        <v>187</v>
      </c>
      <c r="B26" s="49" t="s">
        <v>171</v>
      </c>
      <c r="C26" s="50"/>
      <c r="D26" s="50"/>
      <c r="E26" s="50">
        <v>729</v>
      </c>
      <c r="F26" s="51"/>
      <c r="G26" s="51"/>
      <c r="H26" s="5"/>
      <c r="I26" s="5"/>
    </row>
    <row r="27" spans="1:9" ht="15">
      <c r="A27" s="72" t="s">
        <v>188</v>
      </c>
      <c r="B27" s="49" t="s">
        <v>115</v>
      </c>
      <c r="C27" s="50"/>
      <c r="D27" s="50"/>
      <c r="E27" s="50">
        <v>-633</v>
      </c>
      <c r="F27" s="51"/>
      <c r="G27" s="51"/>
      <c r="H27" s="5"/>
      <c r="I27" s="5"/>
    </row>
    <row r="28" spans="1:9" ht="24">
      <c r="A28" s="72" t="s">
        <v>245</v>
      </c>
      <c r="B28" s="49" t="s">
        <v>244</v>
      </c>
      <c r="C28" s="50"/>
      <c r="D28" s="50"/>
      <c r="E28" s="50">
        <v>5</v>
      </c>
      <c r="F28" s="51"/>
      <c r="G28" s="51"/>
      <c r="H28" s="5"/>
      <c r="I28" s="5"/>
    </row>
    <row r="29" spans="1:9" ht="24">
      <c r="A29" s="72" t="s">
        <v>189</v>
      </c>
      <c r="B29" s="49" t="s">
        <v>116</v>
      </c>
      <c r="C29" s="50"/>
      <c r="D29" s="50"/>
      <c r="E29" s="50">
        <v>1</v>
      </c>
      <c r="F29" s="51"/>
      <c r="G29" s="51"/>
      <c r="H29" s="5"/>
      <c r="I29" s="5"/>
    </row>
    <row r="30" spans="1:9" ht="48">
      <c r="A30" s="72" t="s">
        <v>190</v>
      </c>
      <c r="B30" s="49" t="s">
        <v>117</v>
      </c>
      <c r="C30" s="50">
        <f>C31+C32+C33+C34+C35</f>
        <v>70521</v>
      </c>
      <c r="D30" s="50">
        <f>D31+D32+D33+D34+D35</f>
        <v>17396</v>
      </c>
      <c r="E30" s="50">
        <f>E31+E32+E33+E34+E35</f>
        <v>20758</v>
      </c>
      <c r="F30" s="51">
        <f t="shared" si="0"/>
        <v>29.435203698189195</v>
      </c>
      <c r="G30" s="51">
        <f t="shared" si="1"/>
        <v>119.32628190388594</v>
      </c>
      <c r="H30" s="5"/>
      <c r="I30" s="5"/>
    </row>
    <row r="31" spans="1:9" ht="48">
      <c r="A31" s="72" t="s">
        <v>191</v>
      </c>
      <c r="B31" s="49" t="s">
        <v>260</v>
      </c>
      <c r="C31" s="50">
        <v>116</v>
      </c>
      <c r="D31" s="50"/>
      <c r="E31" s="50"/>
      <c r="F31" s="51">
        <f t="shared" si="0"/>
        <v>0</v>
      </c>
      <c r="G31" s="51"/>
      <c r="H31" s="5"/>
      <c r="I31" s="5"/>
    </row>
    <row r="32" spans="1:9" ht="24">
      <c r="A32" s="72" t="s">
        <v>192</v>
      </c>
      <c r="B32" s="49" t="s">
        <v>118</v>
      </c>
      <c r="C32" s="50">
        <v>2000</v>
      </c>
      <c r="D32" s="50">
        <v>500</v>
      </c>
      <c r="E32" s="50">
        <v>1097</v>
      </c>
      <c r="F32" s="51">
        <f t="shared" si="0"/>
        <v>54.85</v>
      </c>
      <c r="G32" s="51">
        <f t="shared" si="1"/>
        <v>219.4</v>
      </c>
      <c r="H32" s="5"/>
      <c r="I32" s="5"/>
    </row>
    <row r="33" spans="1:9" ht="36">
      <c r="A33" s="72" t="s">
        <v>193</v>
      </c>
      <c r="B33" s="49" t="s">
        <v>119</v>
      </c>
      <c r="C33" s="50">
        <v>66785</v>
      </c>
      <c r="D33" s="50">
        <v>16696</v>
      </c>
      <c r="E33" s="50">
        <v>19375</v>
      </c>
      <c r="F33" s="51">
        <f t="shared" si="0"/>
        <v>29.011005465299096</v>
      </c>
      <c r="G33" s="51">
        <f t="shared" si="1"/>
        <v>116.04575946334452</v>
      </c>
      <c r="H33" s="5"/>
      <c r="I33" s="5"/>
    </row>
    <row r="34" spans="1:9" ht="24">
      <c r="A34" s="72" t="s">
        <v>194</v>
      </c>
      <c r="B34" s="49" t="s">
        <v>120</v>
      </c>
      <c r="C34" s="50">
        <v>120</v>
      </c>
      <c r="D34" s="50"/>
      <c r="E34" s="50"/>
      <c r="F34" s="51">
        <f t="shared" si="0"/>
        <v>0</v>
      </c>
      <c r="G34" s="51"/>
      <c r="H34" s="5"/>
      <c r="I34" s="5"/>
    </row>
    <row r="35" spans="1:9" ht="36">
      <c r="A35" s="72" t="s">
        <v>195</v>
      </c>
      <c r="B35" s="49" t="s">
        <v>121</v>
      </c>
      <c r="C35" s="50">
        <v>1500</v>
      </c>
      <c r="D35" s="50">
        <v>200</v>
      </c>
      <c r="E35" s="50">
        <v>286</v>
      </c>
      <c r="F35" s="51">
        <f t="shared" si="0"/>
        <v>19.066666666666666</v>
      </c>
      <c r="G35" s="51">
        <f t="shared" si="1"/>
        <v>143</v>
      </c>
      <c r="H35" s="5"/>
      <c r="I35" s="5"/>
    </row>
    <row r="36" spans="1:9" ht="24">
      <c r="A36" s="72" t="s">
        <v>196</v>
      </c>
      <c r="B36" s="49" t="s">
        <v>150</v>
      </c>
      <c r="C36" s="50">
        <f>C37</f>
        <v>7685</v>
      </c>
      <c r="D36" s="50">
        <f>D37</f>
        <v>1900</v>
      </c>
      <c r="E36" s="50">
        <f>E37</f>
        <v>528</v>
      </c>
      <c r="F36" s="50">
        <f>F37</f>
        <v>6.870527000650618</v>
      </c>
      <c r="G36" s="50">
        <f>G37</f>
        <v>27.789473684210524</v>
      </c>
      <c r="H36" s="5"/>
      <c r="I36" s="5"/>
    </row>
    <row r="37" spans="1:9" ht="24">
      <c r="A37" s="72" t="s">
        <v>197</v>
      </c>
      <c r="B37" s="49" t="s">
        <v>151</v>
      </c>
      <c r="C37" s="50">
        <v>7685</v>
      </c>
      <c r="D37" s="50">
        <v>1900</v>
      </c>
      <c r="E37" s="50">
        <v>528</v>
      </c>
      <c r="F37" s="51">
        <f t="shared" si="0"/>
        <v>6.870527000650618</v>
      </c>
      <c r="G37" s="51">
        <f t="shared" si="1"/>
        <v>27.789473684210524</v>
      </c>
      <c r="H37" s="5"/>
      <c r="I37" s="5"/>
    </row>
    <row r="38" spans="1:9" ht="27" customHeight="1">
      <c r="A38" s="72" t="s">
        <v>198</v>
      </c>
      <c r="B38" s="49" t="s">
        <v>160</v>
      </c>
      <c r="C38" s="50">
        <f>C39+C40</f>
        <v>1205</v>
      </c>
      <c r="D38" s="50">
        <f>D39+D40</f>
        <v>282</v>
      </c>
      <c r="E38" s="50">
        <f>E39+E40</f>
        <v>2840</v>
      </c>
      <c r="F38" s="51">
        <f t="shared" si="0"/>
        <v>235.68464730290458</v>
      </c>
      <c r="G38" s="51">
        <f t="shared" si="1"/>
        <v>1007.0921985815604</v>
      </c>
      <c r="H38" s="5"/>
      <c r="I38" s="5"/>
    </row>
    <row r="39" spans="1:9" ht="24">
      <c r="A39" s="72" t="s">
        <v>199</v>
      </c>
      <c r="B39" s="49" t="s">
        <v>161</v>
      </c>
      <c r="C39" s="50">
        <v>77</v>
      </c>
      <c r="D39" s="50"/>
      <c r="E39" s="50"/>
      <c r="F39" s="51">
        <f t="shared" si="0"/>
        <v>0</v>
      </c>
      <c r="G39" s="51"/>
      <c r="H39" s="5"/>
      <c r="I39" s="5"/>
    </row>
    <row r="40" spans="1:9" ht="24">
      <c r="A40" s="72" t="s">
        <v>247</v>
      </c>
      <c r="B40" s="49" t="s">
        <v>246</v>
      </c>
      <c r="C40" s="50">
        <v>1128</v>
      </c>
      <c r="D40" s="50">
        <v>282</v>
      </c>
      <c r="E40" s="50">
        <v>2840</v>
      </c>
      <c r="F40" s="51">
        <f t="shared" si="0"/>
        <v>251.7730496453901</v>
      </c>
      <c r="G40" s="51">
        <f t="shared" si="1"/>
        <v>1007.0921985815604</v>
      </c>
      <c r="H40" s="5"/>
      <c r="I40" s="5"/>
    </row>
    <row r="41" spans="1:9" ht="25.5" customHeight="1">
      <c r="A41" s="74" t="s">
        <v>200</v>
      </c>
      <c r="B41" s="54" t="s">
        <v>122</v>
      </c>
      <c r="C41" s="50">
        <f>C42+C43</f>
        <v>2500</v>
      </c>
      <c r="D41" s="50">
        <f>D42+D43</f>
        <v>500</v>
      </c>
      <c r="E41" s="50">
        <f>E42+E43</f>
        <v>126</v>
      </c>
      <c r="F41" s="51">
        <f t="shared" si="0"/>
        <v>5.04</v>
      </c>
      <c r="G41" s="51">
        <f t="shared" si="1"/>
        <v>25.2</v>
      </c>
      <c r="H41" s="5"/>
      <c r="I41" s="5"/>
    </row>
    <row r="42" spans="1:9" ht="15">
      <c r="A42" s="74" t="s">
        <v>201</v>
      </c>
      <c r="B42" s="54" t="s">
        <v>123</v>
      </c>
      <c r="C42" s="50"/>
      <c r="D42" s="50"/>
      <c r="E42" s="50">
        <v>126</v>
      </c>
      <c r="F42" s="51"/>
      <c r="G42" s="51"/>
      <c r="H42" s="5"/>
      <c r="I42" s="5"/>
    </row>
    <row r="43" spans="1:9" ht="36">
      <c r="A43" s="74" t="s">
        <v>202</v>
      </c>
      <c r="B43" s="54" t="s">
        <v>124</v>
      </c>
      <c r="C43" s="50">
        <v>2500</v>
      </c>
      <c r="D43" s="50">
        <v>500</v>
      </c>
      <c r="E43" s="50"/>
      <c r="F43" s="51">
        <f t="shared" si="0"/>
        <v>0</v>
      </c>
      <c r="G43" s="51">
        <f t="shared" si="1"/>
        <v>0</v>
      </c>
      <c r="H43" s="5"/>
      <c r="I43" s="5"/>
    </row>
    <row r="44" spans="1:9" ht="24">
      <c r="A44" s="74" t="s">
        <v>203</v>
      </c>
      <c r="B44" s="54" t="s">
        <v>125</v>
      </c>
      <c r="C44" s="50">
        <f>C46+C47+C48+C49+C50+C51+C45</f>
        <v>956</v>
      </c>
      <c r="D44" s="50">
        <f>D46+D47+D48+D49+D50+D51+D45</f>
        <v>177</v>
      </c>
      <c r="E44" s="50">
        <f>E46+E47+E48+E49+E50+E51+E45</f>
        <v>394</v>
      </c>
      <c r="F44" s="51">
        <f t="shared" si="0"/>
        <v>41.21338912133891</v>
      </c>
      <c r="G44" s="51">
        <f t="shared" si="1"/>
        <v>222.5988700564972</v>
      </c>
      <c r="H44" s="5"/>
      <c r="I44" s="5"/>
    </row>
    <row r="45" spans="1:9" ht="100.5" customHeight="1">
      <c r="A45" s="74" t="s">
        <v>253</v>
      </c>
      <c r="B45" s="54" t="s">
        <v>252</v>
      </c>
      <c r="C45" s="50">
        <v>8</v>
      </c>
      <c r="D45" s="50">
        <v>2</v>
      </c>
      <c r="E45" s="50"/>
      <c r="F45" s="51"/>
      <c r="G45" s="51"/>
      <c r="H45" s="5"/>
      <c r="I45" s="5"/>
    </row>
    <row r="46" spans="1:9" ht="24" customHeight="1">
      <c r="A46" s="74" t="s">
        <v>204</v>
      </c>
      <c r="B46" s="54" t="s">
        <v>126</v>
      </c>
      <c r="C46" s="55"/>
      <c r="D46" s="55"/>
      <c r="E46" s="55">
        <v>12</v>
      </c>
      <c r="F46" s="51"/>
      <c r="G46" s="51"/>
      <c r="H46" s="5"/>
      <c r="I46" s="5"/>
    </row>
    <row r="47" spans="1:9" ht="61.5" customHeight="1">
      <c r="A47" s="74" t="s">
        <v>205</v>
      </c>
      <c r="B47" s="54" t="s">
        <v>127</v>
      </c>
      <c r="C47" s="50"/>
      <c r="D47" s="50"/>
      <c r="E47" s="50">
        <v>56</v>
      </c>
      <c r="F47" s="51"/>
      <c r="G47" s="51"/>
      <c r="H47" s="5"/>
      <c r="I47" s="5"/>
    </row>
    <row r="48" spans="1:9" ht="39.75" customHeight="1">
      <c r="A48" s="74" t="s">
        <v>206</v>
      </c>
      <c r="B48" s="54" t="s">
        <v>152</v>
      </c>
      <c r="C48" s="50">
        <v>135</v>
      </c>
      <c r="D48" s="50">
        <v>20</v>
      </c>
      <c r="E48" s="50">
        <v>32</v>
      </c>
      <c r="F48" s="51">
        <f t="shared" si="0"/>
        <v>23.703703703703706</v>
      </c>
      <c r="G48" s="51">
        <f t="shared" si="1"/>
        <v>160</v>
      </c>
      <c r="H48" s="5"/>
      <c r="I48" s="5"/>
    </row>
    <row r="49" spans="1:9" ht="61.5" customHeight="1">
      <c r="A49" s="74" t="s">
        <v>153</v>
      </c>
      <c r="B49" s="54" t="s">
        <v>154</v>
      </c>
      <c r="C49" s="50">
        <v>123</v>
      </c>
      <c r="D49" s="50">
        <v>15</v>
      </c>
      <c r="E49" s="50">
        <v>18</v>
      </c>
      <c r="F49" s="51">
        <f t="shared" si="0"/>
        <v>14.634146341463413</v>
      </c>
      <c r="G49" s="51">
        <f t="shared" si="1"/>
        <v>120</v>
      </c>
      <c r="H49" s="5"/>
      <c r="I49" s="5"/>
    </row>
    <row r="50" spans="1:9" ht="36">
      <c r="A50" s="74" t="s">
        <v>207</v>
      </c>
      <c r="B50" s="54" t="s">
        <v>155</v>
      </c>
      <c r="C50" s="50">
        <v>609</v>
      </c>
      <c r="D50" s="50">
        <v>132</v>
      </c>
      <c r="E50" s="50">
        <v>209</v>
      </c>
      <c r="F50" s="51">
        <f t="shared" si="0"/>
        <v>34.31855500821018</v>
      </c>
      <c r="G50" s="51">
        <f t="shared" si="1"/>
        <v>158.33333333333331</v>
      </c>
      <c r="H50" s="5"/>
      <c r="I50" s="5"/>
    </row>
    <row r="51" spans="1:9" ht="36">
      <c r="A51" s="74" t="s">
        <v>208</v>
      </c>
      <c r="B51" s="56" t="s">
        <v>128</v>
      </c>
      <c r="C51" s="50">
        <v>81</v>
      </c>
      <c r="D51" s="50">
        <v>8</v>
      </c>
      <c r="E51" s="50">
        <v>67</v>
      </c>
      <c r="F51" s="51">
        <f t="shared" si="0"/>
        <v>82.71604938271605</v>
      </c>
      <c r="G51" s="51">
        <f t="shared" si="1"/>
        <v>837.5</v>
      </c>
      <c r="H51" s="5"/>
      <c r="I51" s="5"/>
    </row>
    <row r="52" spans="1:9" ht="15">
      <c r="A52" s="74" t="s">
        <v>209</v>
      </c>
      <c r="B52" s="54" t="s">
        <v>129</v>
      </c>
      <c r="C52" s="50">
        <f>C53+C54+C55</f>
        <v>2500</v>
      </c>
      <c r="D52" s="50">
        <f>D53+D54+D55</f>
        <v>100</v>
      </c>
      <c r="E52" s="50">
        <f>E53+E54+E55</f>
        <v>576</v>
      </c>
      <c r="F52" s="51">
        <f t="shared" si="0"/>
        <v>23.04</v>
      </c>
      <c r="G52" s="51">
        <f t="shared" si="1"/>
        <v>576</v>
      </c>
      <c r="H52" s="5"/>
      <c r="I52" s="5"/>
    </row>
    <row r="53" spans="1:9" ht="15">
      <c r="A53" s="74" t="s">
        <v>210</v>
      </c>
      <c r="B53" s="54" t="s">
        <v>130</v>
      </c>
      <c r="C53" s="55"/>
      <c r="D53" s="55"/>
      <c r="E53" s="55">
        <v>509</v>
      </c>
      <c r="F53" s="51"/>
      <c r="G53" s="51"/>
      <c r="H53" s="5"/>
      <c r="I53" s="5"/>
    </row>
    <row r="54" spans="1:9" ht="36">
      <c r="A54" s="74" t="s">
        <v>227</v>
      </c>
      <c r="B54" s="54" t="s">
        <v>131</v>
      </c>
      <c r="C54" s="50">
        <v>2500</v>
      </c>
      <c r="D54" s="50">
        <v>100</v>
      </c>
      <c r="E54" s="50">
        <v>67</v>
      </c>
      <c r="F54" s="51">
        <f t="shared" si="0"/>
        <v>2.68</v>
      </c>
      <c r="G54" s="51">
        <f t="shared" si="1"/>
        <v>67</v>
      </c>
      <c r="H54" s="5"/>
      <c r="I54" s="5"/>
    </row>
    <row r="55" spans="1:9" ht="15">
      <c r="A55" s="74" t="s">
        <v>211</v>
      </c>
      <c r="B55" s="54" t="s">
        <v>132</v>
      </c>
      <c r="C55" s="50"/>
      <c r="D55" s="50"/>
      <c r="E55" s="50"/>
      <c r="F55" s="51"/>
      <c r="G55" s="51"/>
      <c r="H55" s="5"/>
      <c r="I55" s="5"/>
    </row>
    <row r="56" spans="1:9" ht="48">
      <c r="A56" s="74" t="s">
        <v>212</v>
      </c>
      <c r="B56" s="56" t="s">
        <v>133</v>
      </c>
      <c r="C56" s="55">
        <f>C57</f>
        <v>0</v>
      </c>
      <c r="D56" s="55">
        <f>D57</f>
        <v>0</v>
      </c>
      <c r="E56" s="55">
        <f>E57</f>
        <v>2034</v>
      </c>
      <c r="F56" s="51"/>
      <c r="G56" s="51"/>
      <c r="H56" s="5"/>
      <c r="I56" s="5"/>
    </row>
    <row r="57" spans="1:9" ht="36">
      <c r="A57" s="74" t="s">
        <v>213</v>
      </c>
      <c r="B57" s="56" t="s">
        <v>163</v>
      </c>
      <c r="C57" s="50"/>
      <c r="D57" s="50"/>
      <c r="E57" s="50">
        <v>2034</v>
      </c>
      <c r="F57" s="51"/>
      <c r="G57" s="51"/>
      <c r="H57" s="5"/>
      <c r="I57" s="5"/>
    </row>
    <row r="58" spans="1:9" ht="24">
      <c r="A58" s="74" t="s">
        <v>214</v>
      </c>
      <c r="B58" s="54" t="s">
        <v>134</v>
      </c>
      <c r="C58" s="50">
        <f>C59</f>
        <v>0</v>
      </c>
      <c r="D58" s="50">
        <f>D59</f>
        <v>0</v>
      </c>
      <c r="E58" s="50">
        <f>E59</f>
        <v>-2325</v>
      </c>
      <c r="F58" s="51"/>
      <c r="G58" s="51"/>
      <c r="H58" s="5"/>
      <c r="I58" s="5"/>
    </row>
    <row r="59" spans="1:9" ht="24">
      <c r="A59" s="74" t="s">
        <v>215</v>
      </c>
      <c r="B59" s="54" t="s">
        <v>164</v>
      </c>
      <c r="C59" s="50"/>
      <c r="D59" s="50"/>
      <c r="E59" s="50">
        <v>-2325</v>
      </c>
      <c r="F59" s="51"/>
      <c r="G59" s="51"/>
      <c r="H59" s="5"/>
      <c r="I59" s="5"/>
    </row>
    <row r="60" spans="1:9" ht="21.75" customHeight="1">
      <c r="A60" s="75" t="s">
        <v>216</v>
      </c>
      <c r="B60" s="76" t="s">
        <v>135</v>
      </c>
      <c r="C60" s="47">
        <f>C61</f>
        <v>2365635</v>
      </c>
      <c r="D60" s="47">
        <f>D61</f>
        <v>633362</v>
      </c>
      <c r="E60" s="47">
        <f>E61</f>
        <v>500037</v>
      </c>
      <c r="F60" s="48">
        <f t="shared" si="0"/>
        <v>21.137538124013215</v>
      </c>
      <c r="G60" s="48">
        <f t="shared" si="1"/>
        <v>78.94963701642979</v>
      </c>
      <c r="H60" s="5"/>
      <c r="I60" s="5"/>
    </row>
    <row r="61" spans="1:9" ht="36">
      <c r="A61" s="74" t="s">
        <v>217</v>
      </c>
      <c r="B61" s="54" t="s">
        <v>156</v>
      </c>
      <c r="C61" s="50">
        <f>C62+C63+C64</f>
        <v>2365635</v>
      </c>
      <c r="D61" s="50">
        <f>D62+D63+D64</f>
        <v>633362</v>
      </c>
      <c r="E61" s="50">
        <f>E62+E63+E64</f>
        <v>500037</v>
      </c>
      <c r="F61" s="51">
        <f t="shared" si="0"/>
        <v>21.137538124013215</v>
      </c>
      <c r="G61" s="51">
        <f t="shared" si="1"/>
        <v>78.94963701642979</v>
      </c>
      <c r="H61" s="5"/>
      <c r="I61" s="5"/>
    </row>
    <row r="62" spans="1:9" ht="24">
      <c r="A62" s="74" t="s">
        <v>218</v>
      </c>
      <c r="B62" s="54" t="s">
        <v>136</v>
      </c>
      <c r="C62" s="50">
        <v>712080</v>
      </c>
      <c r="D62" s="50">
        <v>200000</v>
      </c>
      <c r="E62" s="50">
        <v>200000</v>
      </c>
      <c r="F62" s="51">
        <f t="shared" si="0"/>
        <v>28.08673182788451</v>
      </c>
      <c r="G62" s="51">
        <f t="shared" si="1"/>
        <v>100</v>
      </c>
      <c r="H62" s="5"/>
      <c r="I62" s="5"/>
    </row>
    <row r="63" spans="1:9" ht="24">
      <c r="A63" s="74" t="s">
        <v>219</v>
      </c>
      <c r="B63" s="54" t="s">
        <v>137</v>
      </c>
      <c r="C63" s="50">
        <v>1251848</v>
      </c>
      <c r="D63" s="50">
        <v>359112</v>
      </c>
      <c r="E63" s="50">
        <v>229937</v>
      </c>
      <c r="F63" s="51">
        <f t="shared" si="0"/>
        <v>18.36780503703325</v>
      </c>
      <c r="G63" s="51">
        <f t="shared" si="1"/>
        <v>64.02932789770323</v>
      </c>
      <c r="H63" s="5"/>
      <c r="I63" s="5"/>
    </row>
    <row r="64" spans="1:9" ht="24">
      <c r="A64" s="74" t="s">
        <v>220</v>
      </c>
      <c r="B64" s="54" t="s">
        <v>138</v>
      </c>
      <c r="C64" s="50">
        <v>401707</v>
      </c>
      <c r="D64" s="50">
        <v>74250</v>
      </c>
      <c r="E64" s="50">
        <v>70100</v>
      </c>
      <c r="F64" s="51">
        <f t="shared" si="0"/>
        <v>17.450529863806207</v>
      </c>
      <c r="G64" s="51">
        <f t="shared" si="1"/>
        <v>94.41077441077441</v>
      </c>
      <c r="H64" s="5"/>
      <c r="I64" s="5"/>
    </row>
    <row r="65" spans="1:9" ht="36" customHeight="1">
      <c r="A65" s="75" t="s">
        <v>221</v>
      </c>
      <c r="B65" s="76" t="s">
        <v>139</v>
      </c>
      <c r="C65" s="47">
        <f>C66+C68</f>
        <v>10845</v>
      </c>
      <c r="D65" s="47">
        <f>D66+D68</f>
        <v>3603</v>
      </c>
      <c r="E65" s="47">
        <f>E66+E68</f>
        <v>29382</v>
      </c>
      <c r="F65" s="48">
        <f t="shared" si="0"/>
        <v>270.926694329184</v>
      </c>
      <c r="G65" s="48">
        <f t="shared" si="1"/>
        <v>815.4870940882597</v>
      </c>
      <c r="H65" s="5"/>
      <c r="I65" s="5"/>
    </row>
    <row r="66" spans="1:9" ht="24">
      <c r="A66" s="74" t="s">
        <v>222</v>
      </c>
      <c r="B66" s="54" t="s">
        <v>140</v>
      </c>
      <c r="C66" s="50">
        <f>C67</f>
        <v>10845</v>
      </c>
      <c r="D66" s="50">
        <f>D67</f>
        <v>3603</v>
      </c>
      <c r="E66" s="50">
        <f>E67</f>
        <v>3091</v>
      </c>
      <c r="F66" s="51">
        <f t="shared" si="0"/>
        <v>28.50161364684186</v>
      </c>
      <c r="G66" s="51">
        <f t="shared" si="1"/>
        <v>85.78961976131002</v>
      </c>
      <c r="H66" s="5"/>
      <c r="I66" s="5"/>
    </row>
    <row r="67" spans="1:9" ht="15">
      <c r="A67" s="74" t="s">
        <v>223</v>
      </c>
      <c r="B67" s="54" t="s">
        <v>141</v>
      </c>
      <c r="C67" s="50">
        <v>10845</v>
      </c>
      <c r="D67" s="50">
        <v>3603</v>
      </c>
      <c r="E67" s="50">
        <v>3091</v>
      </c>
      <c r="F67" s="51">
        <f t="shared" si="0"/>
        <v>28.50161364684186</v>
      </c>
      <c r="G67" s="51">
        <f t="shared" si="1"/>
        <v>85.78961976131002</v>
      </c>
      <c r="H67" s="5"/>
      <c r="I67" s="5"/>
    </row>
    <row r="68" spans="1:9" ht="38.25" customHeight="1">
      <c r="A68" s="74" t="s">
        <v>224</v>
      </c>
      <c r="B68" s="54" t="s">
        <v>142</v>
      </c>
      <c r="C68" s="50">
        <f>C69</f>
        <v>0</v>
      </c>
      <c r="D68" s="50">
        <f>D69</f>
        <v>0</v>
      </c>
      <c r="E68" s="50">
        <f>E69</f>
        <v>26291</v>
      </c>
      <c r="F68" s="51"/>
      <c r="G68" s="51"/>
      <c r="H68" s="5"/>
      <c r="I68" s="5"/>
    </row>
    <row r="69" spans="1:9" ht="23.25" customHeight="1">
      <c r="A69" s="74" t="s">
        <v>225</v>
      </c>
      <c r="B69" s="54" t="s">
        <v>143</v>
      </c>
      <c r="C69" s="50"/>
      <c r="D69" s="50"/>
      <c r="E69" s="50">
        <v>26291</v>
      </c>
      <c r="F69" s="51"/>
      <c r="G69" s="51"/>
      <c r="H69" s="5"/>
      <c r="I69" s="5"/>
    </row>
    <row r="70" spans="1:9" ht="18.75" customHeight="1">
      <c r="A70" s="71" t="s">
        <v>226</v>
      </c>
      <c r="B70" s="77" t="s">
        <v>2</v>
      </c>
      <c r="C70" s="47">
        <f>C11+C60+C65</f>
        <v>3130871</v>
      </c>
      <c r="D70" s="47">
        <f>D11+D60+D65</f>
        <v>830175</v>
      </c>
      <c r="E70" s="47">
        <f>E11+E60+E65</f>
        <v>742027</v>
      </c>
      <c r="F70" s="48">
        <f t="shared" si="0"/>
        <v>23.700337701553337</v>
      </c>
      <c r="G70" s="48">
        <f t="shared" si="1"/>
        <v>89.38199777155418</v>
      </c>
      <c r="H70" s="5"/>
      <c r="I70" s="5"/>
    </row>
    <row r="71" spans="1:9" ht="10.5" customHeight="1">
      <c r="A71" s="71"/>
      <c r="B71" s="77"/>
      <c r="C71" s="47"/>
      <c r="D71" s="47"/>
      <c r="E71" s="47"/>
      <c r="F71" s="48"/>
      <c r="G71" s="48"/>
      <c r="H71" s="5"/>
      <c r="I71" s="5"/>
    </row>
    <row r="72" spans="1:9" ht="18" customHeight="1">
      <c r="A72" s="26"/>
      <c r="B72" s="57" t="s">
        <v>165</v>
      </c>
      <c r="C72" s="30"/>
      <c r="D72" s="30"/>
      <c r="E72" s="30"/>
      <c r="F72" s="31"/>
      <c r="G72" s="29"/>
      <c r="H72" s="5"/>
      <c r="I72" s="5"/>
    </row>
    <row r="73" spans="1:9" ht="17.25" customHeight="1">
      <c r="A73" s="27" t="s">
        <v>75</v>
      </c>
      <c r="B73" s="58" t="s">
        <v>72</v>
      </c>
      <c r="C73" s="84">
        <f>SUM(C74:C81)</f>
        <v>303978</v>
      </c>
      <c r="D73" s="84">
        <f>SUM(D74:D81)</f>
        <v>80427</v>
      </c>
      <c r="E73" s="84">
        <f>SUM(E74:E81)</f>
        <v>54617</v>
      </c>
      <c r="F73" s="41">
        <f aca="true" t="shared" si="2" ref="F73:F81">E73/C73*100</f>
        <v>17.967418694773965</v>
      </c>
      <c r="G73" s="41">
        <f>E73/D73*100</f>
        <v>67.90878685018713</v>
      </c>
      <c r="H73" s="5"/>
      <c r="I73" s="5"/>
    </row>
    <row r="74" spans="1:9" ht="36">
      <c r="A74" s="26" t="s">
        <v>89</v>
      </c>
      <c r="B74" s="59" t="s">
        <v>22</v>
      </c>
      <c r="C74" s="85">
        <v>3769</v>
      </c>
      <c r="D74" s="85">
        <v>930</v>
      </c>
      <c r="E74" s="86">
        <v>342</v>
      </c>
      <c r="F74" s="31">
        <f t="shared" si="2"/>
        <v>9.074024940302468</v>
      </c>
      <c r="G74" s="31">
        <f>E74/D74*100</f>
        <v>36.774193548387096</v>
      </c>
      <c r="H74" s="5"/>
      <c r="I74" s="5"/>
    </row>
    <row r="75" spans="1:9" ht="40.5" customHeight="1">
      <c r="A75" s="26" t="s">
        <v>51</v>
      </c>
      <c r="B75" s="59" t="s">
        <v>94</v>
      </c>
      <c r="C75" s="85">
        <v>30914</v>
      </c>
      <c r="D75" s="85">
        <v>5175</v>
      </c>
      <c r="E75" s="86">
        <v>6418</v>
      </c>
      <c r="F75" s="31">
        <f t="shared" si="2"/>
        <v>20.760820340298896</v>
      </c>
      <c r="G75" s="31">
        <f>E75/D75*100</f>
        <v>124.01932367149759</v>
      </c>
      <c r="H75" s="5"/>
      <c r="I75" s="5"/>
    </row>
    <row r="76" spans="1:9" ht="36">
      <c r="A76" s="26" t="s">
        <v>23</v>
      </c>
      <c r="B76" s="59" t="s">
        <v>24</v>
      </c>
      <c r="C76" s="85">
        <v>119929</v>
      </c>
      <c r="D76" s="85">
        <v>24111</v>
      </c>
      <c r="E76" s="86">
        <v>20231</v>
      </c>
      <c r="F76" s="31">
        <f t="shared" si="2"/>
        <v>16.86914757898423</v>
      </c>
      <c r="G76" s="31">
        <f>E76/D76*100</f>
        <v>83.9077599435942</v>
      </c>
      <c r="H76" s="5"/>
      <c r="I76" s="5"/>
    </row>
    <row r="77" spans="1:9" ht="36">
      <c r="A77" s="26" t="s">
        <v>159</v>
      </c>
      <c r="B77" s="59" t="s">
        <v>261</v>
      </c>
      <c r="C77" s="85">
        <v>47013</v>
      </c>
      <c r="D77" s="85">
        <v>11438</v>
      </c>
      <c r="E77" s="86">
        <v>9664</v>
      </c>
      <c r="F77" s="31">
        <f t="shared" si="2"/>
        <v>20.556016420989938</v>
      </c>
      <c r="G77" s="31">
        <f>E77/D77*100</f>
        <v>84.49029550620737</v>
      </c>
      <c r="H77" s="5"/>
      <c r="I77" s="5"/>
    </row>
    <row r="78" spans="1:9" ht="24">
      <c r="A78" s="26" t="s">
        <v>25</v>
      </c>
      <c r="B78" s="59" t="s">
        <v>26</v>
      </c>
      <c r="C78" s="85">
        <v>15993</v>
      </c>
      <c r="D78" s="85">
        <v>2059</v>
      </c>
      <c r="E78" s="86">
        <v>1289</v>
      </c>
      <c r="F78" s="31">
        <f t="shared" si="2"/>
        <v>8.05977615206653</v>
      </c>
      <c r="G78" s="31">
        <f aca="true" t="shared" si="3" ref="G78:G122">E78/D78*100</f>
        <v>62.60320543953375</v>
      </c>
      <c r="H78" s="5"/>
      <c r="I78" s="5"/>
    </row>
    <row r="79" spans="1:9" ht="24">
      <c r="A79" s="26" t="s">
        <v>27</v>
      </c>
      <c r="B79" s="59" t="s">
        <v>28</v>
      </c>
      <c r="C79" s="85">
        <v>6000</v>
      </c>
      <c r="D79" s="85">
        <v>6000</v>
      </c>
      <c r="E79" s="86">
        <v>5775</v>
      </c>
      <c r="F79" s="31">
        <f t="shared" si="2"/>
        <v>96.25</v>
      </c>
      <c r="G79" s="31">
        <f t="shared" si="3"/>
        <v>96.25</v>
      </c>
      <c r="H79" s="5"/>
      <c r="I79" s="5"/>
    </row>
    <row r="80" spans="1:9" ht="15">
      <c r="A80" s="26" t="s">
        <v>29</v>
      </c>
      <c r="B80" s="59" t="s">
        <v>30</v>
      </c>
      <c r="C80" s="85">
        <v>13540</v>
      </c>
      <c r="D80" s="85">
        <v>3100</v>
      </c>
      <c r="E80" s="86">
        <v>751</v>
      </c>
      <c r="F80" s="31">
        <f t="shared" si="2"/>
        <v>5.546528803545052</v>
      </c>
      <c r="G80" s="31">
        <f t="shared" si="3"/>
        <v>24.225806451612904</v>
      </c>
      <c r="H80" s="5"/>
      <c r="I80" s="5"/>
    </row>
    <row r="81" spans="1:9" ht="15">
      <c r="A81" s="26" t="s">
        <v>31</v>
      </c>
      <c r="B81" s="59" t="s">
        <v>32</v>
      </c>
      <c r="C81" s="85">
        <v>66820</v>
      </c>
      <c r="D81" s="85">
        <v>27614</v>
      </c>
      <c r="E81" s="86">
        <v>10147</v>
      </c>
      <c r="F81" s="31">
        <f t="shared" si="2"/>
        <v>15.18557318168213</v>
      </c>
      <c r="G81" s="31">
        <f t="shared" si="3"/>
        <v>36.74585355254581</v>
      </c>
      <c r="H81" s="5"/>
      <c r="I81" s="5"/>
    </row>
    <row r="82" spans="1:9" ht="15.75">
      <c r="A82" s="27" t="s">
        <v>76</v>
      </c>
      <c r="B82" s="58" t="s">
        <v>33</v>
      </c>
      <c r="C82" s="84">
        <f>C84+C83</f>
        <v>265</v>
      </c>
      <c r="D82" s="84">
        <f>D84+D83</f>
        <v>162</v>
      </c>
      <c r="E82" s="84">
        <f>E84+E83</f>
        <v>38</v>
      </c>
      <c r="F82" s="41">
        <f aca="true" t="shared" si="4" ref="F82:F109">E82/C82*100</f>
        <v>14.339622641509434</v>
      </c>
      <c r="G82" s="41">
        <f t="shared" si="3"/>
        <v>23.456790123456788</v>
      </c>
      <c r="H82" s="5"/>
      <c r="I82" s="5"/>
    </row>
    <row r="83" spans="1:9" ht="13.5" customHeight="1">
      <c r="A83" s="26" t="s">
        <v>167</v>
      </c>
      <c r="B83" s="59" t="s">
        <v>168</v>
      </c>
      <c r="C83" s="87"/>
      <c r="D83" s="87"/>
      <c r="E83" s="87"/>
      <c r="F83" s="83"/>
      <c r="G83" s="83"/>
      <c r="H83" s="5"/>
      <c r="I83" s="5"/>
    </row>
    <row r="84" spans="1:9" ht="15">
      <c r="A84" s="26" t="s">
        <v>34</v>
      </c>
      <c r="B84" s="59" t="s">
        <v>35</v>
      </c>
      <c r="C84" s="85">
        <v>265</v>
      </c>
      <c r="D84" s="85">
        <v>162</v>
      </c>
      <c r="E84" s="85">
        <v>38</v>
      </c>
      <c r="F84" s="31">
        <f t="shared" si="4"/>
        <v>14.339622641509434</v>
      </c>
      <c r="G84" s="31">
        <f t="shared" si="3"/>
        <v>23.456790123456788</v>
      </c>
      <c r="H84" s="5"/>
      <c r="I84" s="5"/>
    </row>
    <row r="85" spans="1:9" ht="47.25">
      <c r="A85" s="27" t="s">
        <v>90</v>
      </c>
      <c r="B85" s="58" t="s">
        <v>36</v>
      </c>
      <c r="C85" s="88">
        <f>C86+C87+C88+C89</f>
        <v>78029</v>
      </c>
      <c r="D85" s="88">
        <f>D86+D87+D88+D89</f>
        <v>18250</v>
      </c>
      <c r="E85" s="88">
        <f>E86+E87+E88+E89</f>
        <v>15297</v>
      </c>
      <c r="F85" s="70">
        <f t="shared" si="4"/>
        <v>19.60424970203386</v>
      </c>
      <c r="G85" s="70">
        <f t="shared" si="3"/>
        <v>83.81917808219178</v>
      </c>
      <c r="H85" s="5"/>
      <c r="I85" s="5"/>
    </row>
    <row r="86" spans="1:9" ht="15">
      <c r="A86" s="26" t="s">
        <v>91</v>
      </c>
      <c r="B86" s="60" t="s">
        <v>52</v>
      </c>
      <c r="C86" s="85">
        <v>67722</v>
      </c>
      <c r="D86" s="85">
        <v>16390</v>
      </c>
      <c r="E86" s="85">
        <v>13894</v>
      </c>
      <c r="F86" s="31">
        <f t="shared" si="4"/>
        <v>20.516228109033992</v>
      </c>
      <c r="G86" s="31">
        <f t="shared" si="3"/>
        <v>84.77120195241</v>
      </c>
      <c r="H86" s="5"/>
      <c r="I86" s="5"/>
    </row>
    <row r="87" spans="1:9" ht="15">
      <c r="A87" s="26" t="s">
        <v>37</v>
      </c>
      <c r="B87" s="60" t="s">
        <v>53</v>
      </c>
      <c r="C87" s="85"/>
      <c r="D87" s="85"/>
      <c r="E87" s="85"/>
      <c r="F87" s="31"/>
      <c r="G87" s="31"/>
      <c r="H87" s="5"/>
      <c r="I87" s="5"/>
    </row>
    <row r="88" spans="1:9" ht="27.75" customHeight="1">
      <c r="A88" s="26" t="s">
        <v>38</v>
      </c>
      <c r="B88" s="59" t="s">
        <v>39</v>
      </c>
      <c r="C88" s="85">
        <v>10207</v>
      </c>
      <c r="D88" s="85">
        <v>1760</v>
      </c>
      <c r="E88" s="85">
        <v>1403</v>
      </c>
      <c r="F88" s="31">
        <f t="shared" si="4"/>
        <v>13.745468795924365</v>
      </c>
      <c r="G88" s="31">
        <f t="shared" si="3"/>
        <v>79.7159090909091</v>
      </c>
      <c r="H88" s="5"/>
      <c r="I88" s="5"/>
    </row>
    <row r="89" spans="1:9" ht="36">
      <c r="A89" s="26" t="s">
        <v>82</v>
      </c>
      <c r="B89" s="59" t="s">
        <v>83</v>
      </c>
      <c r="C89" s="85">
        <v>100</v>
      </c>
      <c r="D89" s="85">
        <v>100</v>
      </c>
      <c r="E89" s="85">
        <v>0</v>
      </c>
      <c r="F89" s="31">
        <f>E89/C89*100</f>
        <v>0</v>
      </c>
      <c r="G89" s="31">
        <f t="shared" si="3"/>
        <v>0</v>
      </c>
      <c r="H89" s="5"/>
      <c r="I89" s="5"/>
    </row>
    <row r="90" spans="1:9" ht="15.75">
      <c r="A90" s="27" t="s">
        <v>84</v>
      </c>
      <c r="B90" s="61" t="s">
        <v>40</v>
      </c>
      <c r="C90" s="84">
        <f>SUM(C91:C95)</f>
        <v>153839</v>
      </c>
      <c r="D90" s="84">
        <f>SUM(D91:D95)</f>
        <v>27920</v>
      </c>
      <c r="E90" s="84">
        <f>SUM(E91:E95)</f>
        <v>5419</v>
      </c>
      <c r="F90" s="41">
        <f t="shared" si="4"/>
        <v>3.5225137968915554</v>
      </c>
      <c r="G90" s="41">
        <f t="shared" si="3"/>
        <v>19.409025787965618</v>
      </c>
      <c r="H90" s="5"/>
      <c r="I90" s="5"/>
    </row>
    <row r="91" spans="1:9" ht="15">
      <c r="A91" s="26" t="s">
        <v>85</v>
      </c>
      <c r="B91" s="59" t="s">
        <v>41</v>
      </c>
      <c r="C91" s="85">
        <v>11493</v>
      </c>
      <c r="D91" s="85">
        <v>500</v>
      </c>
      <c r="E91" s="86">
        <v>500</v>
      </c>
      <c r="F91" s="31">
        <f t="shared" si="4"/>
        <v>4.350474201687984</v>
      </c>
      <c r="G91" s="31">
        <f t="shared" si="3"/>
        <v>100</v>
      </c>
      <c r="H91" s="5"/>
      <c r="I91" s="5"/>
    </row>
    <row r="92" spans="1:9" ht="15">
      <c r="A92" s="26" t="s">
        <v>42</v>
      </c>
      <c r="B92" s="59" t="s">
        <v>43</v>
      </c>
      <c r="C92" s="85">
        <v>4000</v>
      </c>
      <c r="D92" s="85">
        <v>2500</v>
      </c>
      <c r="E92" s="86">
        <v>97</v>
      </c>
      <c r="F92" s="31">
        <f t="shared" si="4"/>
        <v>2.4250000000000003</v>
      </c>
      <c r="G92" s="31">
        <f t="shared" si="3"/>
        <v>3.88</v>
      </c>
      <c r="H92" s="5"/>
      <c r="I92" s="5"/>
    </row>
    <row r="93" spans="1:9" ht="15">
      <c r="A93" s="26" t="s">
        <v>44</v>
      </c>
      <c r="B93" s="59" t="s">
        <v>45</v>
      </c>
      <c r="C93" s="86">
        <v>38295</v>
      </c>
      <c r="D93" s="86">
        <v>12106</v>
      </c>
      <c r="E93" s="86">
        <v>2444</v>
      </c>
      <c r="F93" s="31">
        <f t="shared" si="4"/>
        <v>6.382034208121165</v>
      </c>
      <c r="G93" s="31">
        <f t="shared" si="3"/>
        <v>20.18833636213448</v>
      </c>
      <c r="H93" s="5"/>
      <c r="I93" s="5"/>
    </row>
    <row r="94" spans="1:9" ht="15">
      <c r="A94" s="26" t="s">
        <v>46</v>
      </c>
      <c r="B94" s="59" t="s">
        <v>47</v>
      </c>
      <c r="C94" s="85"/>
      <c r="D94" s="85"/>
      <c r="E94" s="86"/>
      <c r="F94" s="31"/>
      <c r="G94" s="31"/>
      <c r="H94" s="5"/>
      <c r="I94" s="5"/>
    </row>
    <row r="95" spans="1:9" ht="24">
      <c r="A95" s="26" t="s">
        <v>5</v>
      </c>
      <c r="B95" s="59" t="s">
        <v>6</v>
      </c>
      <c r="C95" s="85">
        <v>100051</v>
      </c>
      <c r="D95" s="85">
        <v>12814</v>
      </c>
      <c r="E95" s="85">
        <v>2378</v>
      </c>
      <c r="F95" s="31">
        <f t="shared" si="4"/>
        <v>2.376787838202517</v>
      </c>
      <c r="G95" s="31">
        <f t="shared" si="3"/>
        <v>18.557827376307166</v>
      </c>
      <c r="H95" s="5"/>
      <c r="I95" s="5"/>
    </row>
    <row r="96" spans="1:9" ht="31.5">
      <c r="A96" s="27" t="s">
        <v>77</v>
      </c>
      <c r="B96" s="58" t="s">
        <v>7</v>
      </c>
      <c r="C96" s="84">
        <f>SUM(C97:C99)</f>
        <v>370730</v>
      </c>
      <c r="D96" s="84">
        <f>SUM(D97:D99)</f>
        <v>141542</v>
      </c>
      <c r="E96" s="89">
        <f>SUM(E97:E99)</f>
        <v>66449</v>
      </c>
      <c r="F96" s="41">
        <f t="shared" si="4"/>
        <v>17.923825964987998</v>
      </c>
      <c r="G96" s="41">
        <f t="shared" si="3"/>
        <v>46.94648938124373</v>
      </c>
      <c r="H96" s="5"/>
      <c r="I96" s="5"/>
    </row>
    <row r="97" spans="1:9" ht="15">
      <c r="A97" s="26" t="s">
        <v>86</v>
      </c>
      <c r="B97" s="59" t="s">
        <v>57</v>
      </c>
      <c r="C97" s="85">
        <v>84137</v>
      </c>
      <c r="D97" s="85">
        <v>35417</v>
      </c>
      <c r="E97" s="86">
        <v>9892</v>
      </c>
      <c r="F97" s="31">
        <f t="shared" si="4"/>
        <v>11.75701534402225</v>
      </c>
      <c r="G97" s="31">
        <f t="shared" si="3"/>
        <v>27.930090069740523</v>
      </c>
      <c r="H97" s="5"/>
      <c r="I97" s="5"/>
    </row>
    <row r="98" spans="1:9" ht="15">
      <c r="A98" s="26" t="s">
        <v>87</v>
      </c>
      <c r="B98" s="59" t="s">
        <v>58</v>
      </c>
      <c r="C98" s="85">
        <v>251116</v>
      </c>
      <c r="D98" s="85">
        <v>75048</v>
      </c>
      <c r="E98" s="86">
        <v>54280</v>
      </c>
      <c r="F98" s="31">
        <f t="shared" si="4"/>
        <v>21.615508370633492</v>
      </c>
      <c r="G98" s="31">
        <f t="shared" si="3"/>
        <v>72.32704402515722</v>
      </c>
      <c r="H98" s="5"/>
      <c r="I98" s="5"/>
    </row>
    <row r="99" spans="1:9" ht="24">
      <c r="A99" s="26" t="s">
        <v>8</v>
      </c>
      <c r="B99" s="59" t="s">
        <v>9</v>
      </c>
      <c r="C99" s="85">
        <v>35477</v>
      </c>
      <c r="D99" s="85">
        <v>31077</v>
      </c>
      <c r="E99" s="86">
        <v>2277</v>
      </c>
      <c r="F99" s="31">
        <f t="shared" si="4"/>
        <v>6.418242805197734</v>
      </c>
      <c r="G99" s="31">
        <f t="shared" si="3"/>
        <v>7.3269620619750935</v>
      </c>
      <c r="H99" s="5"/>
      <c r="I99" s="5"/>
    </row>
    <row r="100" spans="1:9" ht="15.75">
      <c r="A100" s="27" t="s">
        <v>78</v>
      </c>
      <c r="B100" s="58" t="s">
        <v>10</v>
      </c>
      <c r="C100" s="84">
        <f>SUM(C101:C104)</f>
        <v>859667</v>
      </c>
      <c r="D100" s="84">
        <f>SUM(D101:D104)</f>
        <v>231670</v>
      </c>
      <c r="E100" s="89">
        <f>SUM(E101:E104)</f>
        <v>117556</v>
      </c>
      <c r="F100" s="41">
        <f t="shared" si="4"/>
        <v>13.6745972568448</v>
      </c>
      <c r="G100" s="41">
        <f t="shared" si="3"/>
        <v>50.74286700910778</v>
      </c>
      <c r="H100" s="5"/>
      <c r="I100" s="5"/>
    </row>
    <row r="101" spans="1:9" ht="15">
      <c r="A101" s="26" t="s">
        <v>4</v>
      </c>
      <c r="B101" s="59" t="s">
        <v>59</v>
      </c>
      <c r="C101" s="85">
        <v>113353</v>
      </c>
      <c r="D101" s="85">
        <v>20320</v>
      </c>
      <c r="E101" s="86">
        <v>21079</v>
      </c>
      <c r="F101" s="31">
        <f t="shared" si="4"/>
        <v>18.59589071308214</v>
      </c>
      <c r="G101" s="31">
        <f t="shared" si="3"/>
        <v>103.73523622047244</v>
      </c>
      <c r="H101" s="5"/>
      <c r="I101" s="5"/>
    </row>
    <row r="102" spans="1:9" ht="15">
      <c r="A102" s="26" t="s">
        <v>11</v>
      </c>
      <c r="B102" s="59" t="s">
        <v>60</v>
      </c>
      <c r="C102" s="85">
        <v>668427</v>
      </c>
      <c r="D102" s="85">
        <v>195184</v>
      </c>
      <c r="E102" s="86">
        <v>86588</v>
      </c>
      <c r="F102" s="31">
        <f t="shared" si="4"/>
        <v>12.953994976265172</v>
      </c>
      <c r="G102" s="31">
        <f t="shared" si="3"/>
        <v>44.36224280678744</v>
      </c>
      <c r="H102" s="5"/>
      <c r="I102" s="5"/>
    </row>
    <row r="103" spans="1:9" ht="15">
      <c r="A103" s="26" t="s">
        <v>61</v>
      </c>
      <c r="B103" s="59" t="s">
        <v>12</v>
      </c>
      <c r="C103" s="85">
        <v>7594</v>
      </c>
      <c r="D103" s="85">
        <v>5483</v>
      </c>
      <c r="E103" s="86">
        <v>220</v>
      </c>
      <c r="F103" s="31">
        <f t="shared" si="4"/>
        <v>2.8970239662891757</v>
      </c>
      <c r="G103" s="31">
        <f t="shared" si="3"/>
        <v>4.012401969724603</v>
      </c>
      <c r="H103" s="5"/>
      <c r="I103" s="5"/>
    </row>
    <row r="104" spans="1:9" ht="15">
      <c r="A104" s="26" t="s">
        <v>62</v>
      </c>
      <c r="B104" s="60" t="s">
        <v>13</v>
      </c>
      <c r="C104" s="85">
        <v>70293</v>
      </c>
      <c r="D104" s="85">
        <v>10683</v>
      </c>
      <c r="E104" s="86">
        <v>9669</v>
      </c>
      <c r="F104" s="31">
        <f t="shared" si="4"/>
        <v>13.755281464726218</v>
      </c>
      <c r="G104" s="31">
        <f t="shared" si="3"/>
        <v>90.50828418983431</v>
      </c>
      <c r="H104" s="5"/>
      <c r="I104" s="5"/>
    </row>
    <row r="105" spans="1:9" ht="31.5">
      <c r="A105" s="27" t="s">
        <v>79</v>
      </c>
      <c r="B105" s="58" t="s">
        <v>14</v>
      </c>
      <c r="C105" s="84">
        <f>SUM(C106:C109)</f>
        <v>117118</v>
      </c>
      <c r="D105" s="84">
        <f>SUM(D106:D109)</f>
        <v>30483</v>
      </c>
      <c r="E105" s="84">
        <f>SUM(E106:E109)</f>
        <v>22928</v>
      </c>
      <c r="F105" s="41">
        <f t="shared" si="4"/>
        <v>19.576837036151574</v>
      </c>
      <c r="G105" s="41">
        <f t="shared" si="3"/>
        <v>75.21569399337335</v>
      </c>
      <c r="H105" s="5"/>
      <c r="I105" s="5"/>
    </row>
    <row r="106" spans="1:9" ht="15">
      <c r="A106" s="26" t="s">
        <v>92</v>
      </c>
      <c r="B106" s="59" t="s">
        <v>15</v>
      </c>
      <c r="C106" s="85">
        <v>56655</v>
      </c>
      <c r="D106" s="85">
        <v>13266</v>
      </c>
      <c r="E106" s="85">
        <v>10042</v>
      </c>
      <c r="F106" s="31">
        <f t="shared" si="4"/>
        <v>17.724825699408704</v>
      </c>
      <c r="G106" s="31">
        <f t="shared" si="3"/>
        <v>75.69727121965929</v>
      </c>
      <c r="H106" s="5"/>
      <c r="I106" s="5"/>
    </row>
    <row r="107" spans="1:9" ht="15">
      <c r="A107" s="26" t="s">
        <v>63</v>
      </c>
      <c r="B107" s="59" t="s">
        <v>73</v>
      </c>
      <c r="C107" s="85">
        <v>32005</v>
      </c>
      <c r="D107" s="85">
        <v>8001</v>
      </c>
      <c r="E107" s="85">
        <v>8376</v>
      </c>
      <c r="F107" s="31">
        <f t="shared" si="4"/>
        <v>26.170910795188252</v>
      </c>
      <c r="G107" s="31">
        <f t="shared" si="3"/>
        <v>104.68691413573303</v>
      </c>
      <c r="H107" s="5"/>
      <c r="I107" s="5"/>
    </row>
    <row r="108" spans="1:9" ht="15">
      <c r="A108" s="26" t="s">
        <v>64</v>
      </c>
      <c r="B108" s="59" t="s">
        <v>16</v>
      </c>
      <c r="C108" s="85">
        <v>13380</v>
      </c>
      <c r="D108" s="85">
        <v>5132</v>
      </c>
      <c r="E108" s="85">
        <v>1868</v>
      </c>
      <c r="F108" s="31">
        <f t="shared" si="4"/>
        <v>13.961136023916293</v>
      </c>
      <c r="G108" s="31">
        <f t="shared" si="3"/>
        <v>36.39906469212782</v>
      </c>
      <c r="H108" s="5"/>
      <c r="I108" s="5"/>
    </row>
    <row r="109" spans="1:9" ht="15">
      <c r="A109" s="26" t="s">
        <v>169</v>
      </c>
      <c r="B109" s="59" t="s">
        <v>170</v>
      </c>
      <c r="C109" s="85">
        <v>15078</v>
      </c>
      <c r="D109" s="85">
        <v>4084</v>
      </c>
      <c r="E109" s="85">
        <v>2642</v>
      </c>
      <c r="F109" s="31">
        <f t="shared" si="4"/>
        <v>17.522217800769333</v>
      </c>
      <c r="G109" s="31">
        <f t="shared" si="3"/>
        <v>64.69147894221352</v>
      </c>
      <c r="H109" s="5"/>
      <c r="I109" s="5"/>
    </row>
    <row r="110" spans="1:9" ht="15.75">
      <c r="A110" s="27" t="s">
        <v>80</v>
      </c>
      <c r="B110" s="58" t="s">
        <v>17</v>
      </c>
      <c r="C110" s="84">
        <f>SUM(C111:C113)</f>
        <v>353832</v>
      </c>
      <c r="D110" s="84">
        <f>SUM(D111:D113)</f>
        <v>120229</v>
      </c>
      <c r="E110" s="84">
        <f>SUM(E111:E113)</f>
        <v>47194</v>
      </c>
      <c r="F110" s="41">
        <f aca="true" t="shared" si="5" ref="F110:F122">E110/C110*100</f>
        <v>13.33796830134075</v>
      </c>
      <c r="G110" s="41">
        <f t="shared" si="3"/>
        <v>39.253424714503154</v>
      </c>
      <c r="H110" s="5"/>
      <c r="I110" s="5"/>
    </row>
    <row r="111" spans="1:9" ht="15">
      <c r="A111" s="26" t="s">
        <v>65</v>
      </c>
      <c r="B111" s="59" t="s">
        <v>74</v>
      </c>
      <c r="C111" s="85">
        <v>329957</v>
      </c>
      <c r="D111" s="85">
        <v>114330</v>
      </c>
      <c r="E111" s="85">
        <v>42510</v>
      </c>
      <c r="F111" s="31">
        <f t="shared" si="5"/>
        <v>12.88349694051043</v>
      </c>
      <c r="G111" s="31">
        <f t="shared" si="3"/>
        <v>37.181842036210966</v>
      </c>
      <c r="H111" s="5"/>
      <c r="I111" s="5"/>
    </row>
    <row r="112" spans="1:9" ht="15">
      <c r="A112" s="26" t="s">
        <v>66</v>
      </c>
      <c r="B112" s="59" t="s">
        <v>18</v>
      </c>
      <c r="C112" s="85">
        <v>21048</v>
      </c>
      <c r="D112" s="85">
        <v>5457</v>
      </c>
      <c r="E112" s="85">
        <v>4242</v>
      </c>
      <c r="F112" s="31">
        <f t="shared" si="5"/>
        <v>20.153933865450398</v>
      </c>
      <c r="G112" s="31">
        <f t="shared" si="3"/>
        <v>77.73501924134139</v>
      </c>
      <c r="H112" s="5"/>
      <c r="I112" s="5"/>
    </row>
    <row r="113" spans="1:9" ht="24">
      <c r="A113" s="26" t="s">
        <v>67</v>
      </c>
      <c r="B113" s="59" t="s">
        <v>19</v>
      </c>
      <c r="C113" s="85">
        <v>2827</v>
      </c>
      <c r="D113" s="85">
        <v>442</v>
      </c>
      <c r="E113" s="85">
        <v>442</v>
      </c>
      <c r="F113" s="31">
        <f t="shared" si="5"/>
        <v>15.634948708878671</v>
      </c>
      <c r="G113" s="31">
        <f t="shared" si="3"/>
        <v>100</v>
      </c>
      <c r="H113" s="5"/>
      <c r="I113" s="5"/>
    </row>
    <row r="114" spans="1:9" ht="15.75">
      <c r="A114" s="27" t="s">
        <v>81</v>
      </c>
      <c r="B114" s="58" t="s">
        <v>20</v>
      </c>
      <c r="C114" s="84">
        <f>C115+C116+C117+C118+C119</f>
        <v>484297</v>
      </c>
      <c r="D114" s="84">
        <f>D115+D116+D117+D118+D119</f>
        <v>105483</v>
      </c>
      <c r="E114" s="84">
        <f>E115+E116+E117+E118+E119</f>
        <v>79657</v>
      </c>
      <c r="F114" s="41">
        <f t="shared" si="5"/>
        <v>16.44796478194166</v>
      </c>
      <c r="G114" s="41">
        <f t="shared" si="3"/>
        <v>75.51643392774191</v>
      </c>
      <c r="H114" s="5"/>
      <c r="I114" s="5"/>
    </row>
    <row r="115" spans="1:9" ht="15">
      <c r="A115" s="26" t="s">
        <v>68</v>
      </c>
      <c r="B115" s="60" t="s">
        <v>21</v>
      </c>
      <c r="C115" s="85">
        <v>507</v>
      </c>
      <c r="D115" s="85">
        <v>101</v>
      </c>
      <c r="E115" s="85">
        <v>71</v>
      </c>
      <c r="F115" s="31">
        <f t="shared" si="5"/>
        <v>14.003944773175542</v>
      </c>
      <c r="G115" s="31">
        <f t="shared" si="3"/>
        <v>70.29702970297029</v>
      </c>
      <c r="H115" s="5"/>
      <c r="I115" s="5"/>
    </row>
    <row r="116" spans="1:9" ht="15">
      <c r="A116" s="26" t="s">
        <v>69</v>
      </c>
      <c r="B116" s="60" t="s">
        <v>54</v>
      </c>
      <c r="C116" s="85">
        <v>49232</v>
      </c>
      <c r="D116" s="85">
        <v>17478</v>
      </c>
      <c r="E116" s="85">
        <v>9663</v>
      </c>
      <c r="F116" s="31">
        <f t="shared" si="5"/>
        <v>19.62747806304842</v>
      </c>
      <c r="G116" s="31">
        <f t="shared" si="3"/>
        <v>55.286646069344314</v>
      </c>
      <c r="H116" s="5"/>
      <c r="I116" s="5"/>
    </row>
    <row r="117" spans="1:9" ht="15">
      <c r="A117" s="26" t="s">
        <v>48</v>
      </c>
      <c r="B117" s="60" t="s">
        <v>49</v>
      </c>
      <c r="C117" s="85">
        <v>421106</v>
      </c>
      <c r="D117" s="85">
        <v>85892</v>
      </c>
      <c r="E117" s="85">
        <v>68548</v>
      </c>
      <c r="F117" s="31">
        <f t="shared" si="5"/>
        <v>16.27808675250412</v>
      </c>
      <c r="G117" s="31">
        <f t="shared" si="3"/>
        <v>79.80719973920738</v>
      </c>
      <c r="H117" s="5"/>
      <c r="I117" s="5"/>
    </row>
    <row r="118" spans="1:9" ht="24">
      <c r="A118" s="26" t="s">
        <v>70</v>
      </c>
      <c r="B118" s="60" t="s">
        <v>55</v>
      </c>
      <c r="C118" s="85">
        <v>13452</v>
      </c>
      <c r="D118" s="85">
        <v>2012</v>
      </c>
      <c r="E118" s="85">
        <v>1375</v>
      </c>
      <c r="F118" s="31">
        <f t="shared" si="5"/>
        <v>10.221528397264347</v>
      </c>
      <c r="G118" s="31">
        <f t="shared" si="3"/>
        <v>68.33996023856858</v>
      </c>
      <c r="H118" s="5"/>
      <c r="I118" s="5"/>
    </row>
    <row r="119" spans="1:9" ht="24">
      <c r="A119" s="26" t="s">
        <v>71</v>
      </c>
      <c r="B119" s="60" t="s">
        <v>56</v>
      </c>
      <c r="C119" s="85"/>
      <c r="D119" s="85"/>
      <c r="E119" s="85"/>
      <c r="F119" s="31"/>
      <c r="G119" s="31"/>
      <c r="H119" s="5"/>
      <c r="I119" s="5"/>
    </row>
    <row r="120" spans="1:9" ht="15.75">
      <c r="A120" s="27" t="s">
        <v>248</v>
      </c>
      <c r="B120" s="58" t="s">
        <v>249</v>
      </c>
      <c r="C120" s="84">
        <v>474953</v>
      </c>
      <c r="D120" s="84">
        <v>128786</v>
      </c>
      <c r="E120" s="84">
        <v>128786</v>
      </c>
      <c r="F120" s="41">
        <f>E120/C120*100</f>
        <v>27.11552511511665</v>
      </c>
      <c r="G120" s="41">
        <f>E120/D120*100</f>
        <v>100</v>
      </c>
      <c r="H120" s="5"/>
      <c r="I120" s="5"/>
    </row>
    <row r="121" spans="1:9" ht="24">
      <c r="A121" s="26" t="s">
        <v>250</v>
      </c>
      <c r="B121" s="60" t="s">
        <v>251</v>
      </c>
      <c r="C121" s="85">
        <v>474953</v>
      </c>
      <c r="D121" s="85">
        <v>128786</v>
      </c>
      <c r="E121" s="85">
        <v>128786</v>
      </c>
      <c r="F121" s="31">
        <f>E121/C121*100</f>
        <v>27.11552511511665</v>
      </c>
      <c r="G121" s="31">
        <f>E121/D121*100</f>
        <v>100</v>
      </c>
      <c r="H121" s="5"/>
      <c r="I121" s="5"/>
    </row>
    <row r="122" spans="1:9" ht="24.75" customHeight="1">
      <c r="A122" s="52"/>
      <c r="B122" s="78" t="s">
        <v>3</v>
      </c>
      <c r="C122" s="84">
        <f>C73+C82+C85+C90+C96+C100+C105+C110+C114+C120</f>
        <v>3196708</v>
      </c>
      <c r="D122" s="84">
        <f>D73+D82+D85+D90+D96+D100+D105+D110+D114+D120</f>
        <v>884952</v>
      </c>
      <c r="E122" s="84">
        <f>E73+E82+E85+E90+E96+E100+E105+E110+E114+E120</f>
        <v>537941</v>
      </c>
      <c r="F122" s="41">
        <f t="shared" si="5"/>
        <v>16.827968022102738</v>
      </c>
      <c r="G122" s="41">
        <f t="shared" si="3"/>
        <v>60.78759073938473</v>
      </c>
      <c r="H122" s="4"/>
      <c r="I122" s="5"/>
    </row>
    <row r="123" spans="1:9" ht="33" customHeight="1">
      <c r="A123" s="91" t="s">
        <v>166</v>
      </c>
      <c r="B123" s="91"/>
      <c r="C123" s="79">
        <f>C70-C122</f>
        <v>-65837</v>
      </c>
      <c r="D123" s="79">
        <f>D70-D122</f>
        <v>-54777</v>
      </c>
      <c r="E123" s="79">
        <f>E70-E122</f>
        <v>204086</v>
      </c>
      <c r="F123" s="41"/>
      <c r="G123" s="41"/>
      <c r="H123" s="5"/>
      <c r="I123" s="5"/>
    </row>
    <row r="124" spans="1:9" ht="20.25" customHeight="1">
      <c r="A124" s="62" t="s">
        <v>50</v>
      </c>
      <c r="B124" s="52"/>
      <c r="C124" s="62"/>
      <c r="D124" s="62"/>
      <c r="E124" s="62"/>
      <c r="F124" s="63"/>
      <c r="G124" s="64"/>
      <c r="H124" s="17"/>
      <c r="I124" s="5"/>
    </row>
    <row r="125" spans="1:9" ht="33.75" customHeight="1">
      <c r="A125" s="93" t="s">
        <v>93</v>
      </c>
      <c r="B125" s="94"/>
      <c r="C125" s="62"/>
      <c r="D125" s="62"/>
      <c r="E125" s="62"/>
      <c r="F125" s="63"/>
      <c r="G125" s="64"/>
      <c r="H125" s="17"/>
      <c r="I125" s="5"/>
    </row>
    <row r="126" spans="1:9" ht="91.5" customHeight="1">
      <c r="A126" s="80" t="s">
        <v>228</v>
      </c>
      <c r="B126" s="65" t="s">
        <v>98</v>
      </c>
      <c r="C126" s="32">
        <f>C127+C132</f>
        <v>65837</v>
      </c>
      <c r="D126" s="32">
        <f>D127+D132</f>
        <v>54777</v>
      </c>
      <c r="E126" s="32">
        <f>E127+E132</f>
        <v>-80000</v>
      </c>
      <c r="F126" s="29" t="s">
        <v>50</v>
      </c>
      <c r="G126" s="29" t="s">
        <v>50</v>
      </c>
      <c r="H126" s="5"/>
      <c r="I126" s="5"/>
    </row>
    <row r="127" spans="1:9" ht="87" customHeight="1">
      <c r="A127" s="80" t="s">
        <v>229</v>
      </c>
      <c r="B127" s="66" t="s">
        <v>1</v>
      </c>
      <c r="C127" s="32">
        <f>C128+C130</f>
        <v>300000</v>
      </c>
      <c r="D127" s="32">
        <f>D128+D130</f>
        <v>100000</v>
      </c>
      <c r="E127" s="32">
        <f>E128+E130</f>
        <v>100000</v>
      </c>
      <c r="F127" s="29">
        <f>E127/C127*100</f>
        <v>33.33333333333333</v>
      </c>
      <c r="G127" s="29">
        <f>E127/D127*100</f>
        <v>100</v>
      </c>
      <c r="H127" s="5"/>
      <c r="I127" s="5"/>
    </row>
    <row r="128" spans="1:9" ht="34.5" customHeight="1">
      <c r="A128" s="81" t="s">
        <v>230</v>
      </c>
      <c r="B128" s="67" t="s">
        <v>95</v>
      </c>
      <c r="C128" s="30">
        <f>C129</f>
        <v>100000</v>
      </c>
      <c r="D128" s="30">
        <f>D129</f>
        <v>0</v>
      </c>
      <c r="E128" s="30">
        <f>E129</f>
        <v>0</v>
      </c>
      <c r="F128" s="31">
        <f aca="true" t="shared" si="6" ref="F128:F139">E128/C128*100</f>
        <v>0</v>
      </c>
      <c r="G128" s="31"/>
      <c r="H128" s="5"/>
      <c r="I128" s="5"/>
    </row>
    <row r="129" spans="1:9" ht="36" customHeight="1">
      <c r="A129" s="81" t="s">
        <v>231</v>
      </c>
      <c r="B129" s="60" t="s">
        <v>157</v>
      </c>
      <c r="C129" s="30">
        <v>100000</v>
      </c>
      <c r="D129" s="30">
        <v>0</v>
      </c>
      <c r="E129" s="30">
        <v>0</v>
      </c>
      <c r="F129" s="31">
        <f t="shared" si="6"/>
        <v>0</v>
      </c>
      <c r="G129" s="31"/>
      <c r="H129" s="5"/>
      <c r="I129" s="5"/>
    </row>
    <row r="130" spans="1:9" ht="26.25" customHeight="1">
      <c r="A130" s="81" t="s">
        <v>232</v>
      </c>
      <c r="B130" s="60" t="s">
        <v>96</v>
      </c>
      <c r="C130" s="30">
        <f>C131</f>
        <v>200000</v>
      </c>
      <c r="D130" s="30">
        <f>D131</f>
        <v>100000</v>
      </c>
      <c r="E130" s="30">
        <f>E131</f>
        <v>100000</v>
      </c>
      <c r="F130" s="31">
        <f t="shared" si="6"/>
        <v>50</v>
      </c>
      <c r="G130" s="31">
        <f aca="true" t="shared" si="7" ref="G130:G139">E130/D130*100</f>
        <v>100</v>
      </c>
      <c r="H130" s="5"/>
      <c r="I130" s="5"/>
    </row>
    <row r="131" spans="1:9" ht="36" customHeight="1">
      <c r="A131" s="81" t="s">
        <v>233</v>
      </c>
      <c r="B131" s="60" t="s">
        <v>158</v>
      </c>
      <c r="C131" s="30">
        <v>200000</v>
      </c>
      <c r="D131" s="30">
        <v>100000</v>
      </c>
      <c r="E131" s="30">
        <v>100000</v>
      </c>
      <c r="F131" s="31">
        <f t="shared" si="6"/>
        <v>50</v>
      </c>
      <c r="G131" s="31">
        <f t="shared" si="7"/>
        <v>100</v>
      </c>
      <c r="H131" s="5"/>
      <c r="I131" s="5"/>
    </row>
    <row r="132" spans="1:9" ht="102" customHeight="1">
      <c r="A132" s="80" t="s">
        <v>234</v>
      </c>
      <c r="B132" s="68" t="s">
        <v>97</v>
      </c>
      <c r="C132" s="32">
        <f>C133+C135</f>
        <v>-234163</v>
      </c>
      <c r="D132" s="32">
        <f>D133+D135</f>
        <v>-45223</v>
      </c>
      <c r="E132" s="32">
        <f>E133+E135</f>
        <v>-180000</v>
      </c>
      <c r="F132" s="29">
        <f t="shared" si="6"/>
        <v>76.86953105315528</v>
      </c>
      <c r="G132" s="29">
        <f t="shared" si="7"/>
        <v>398.02755235167945</v>
      </c>
      <c r="H132" s="5"/>
      <c r="I132" s="5"/>
    </row>
    <row r="133" spans="1:9" ht="36.75" customHeight="1">
      <c r="A133" s="81" t="s">
        <v>235</v>
      </c>
      <c r="B133" s="60" t="s">
        <v>95</v>
      </c>
      <c r="C133" s="30">
        <f>C134</f>
        <v>-100000</v>
      </c>
      <c r="D133" s="30">
        <f>D134</f>
        <v>0</v>
      </c>
      <c r="E133" s="30">
        <f>E134</f>
        <v>0</v>
      </c>
      <c r="F133" s="31">
        <f t="shared" si="6"/>
        <v>0</v>
      </c>
      <c r="G133" s="31"/>
      <c r="H133" s="5"/>
      <c r="I133" s="5"/>
    </row>
    <row r="134" spans="1:9" ht="37.5" customHeight="1">
      <c r="A134" s="81" t="s">
        <v>236</v>
      </c>
      <c r="B134" s="60" t="s">
        <v>157</v>
      </c>
      <c r="C134" s="30">
        <v>-100000</v>
      </c>
      <c r="D134" s="30">
        <v>0</v>
      </c>
      <c r="E134" s="30">
        <v>0</v>
      </c>
      <c r="F134" s="31">
        <f t="shared" si="6"/>
        <v>0</v>
      </c>
      <c r="G134" s="31"/>
      <c r="H134" s="5"/>
      <c r="I134" s="5"/>
    </row>
    <row r="135" spans="1:9" ht="23.25" customHeight="1">
      <c r="A135" s="81" t="s">
        <v>237</v>
      </c>
      <c r="B135" s="60" t="s">
        <v>96</v>
      </c>
      <c r="C135" s="30">
        <f>C136</f>
        <v>-134163</v>
      </c>
      <c r="D135" s="30">
        <f>D136</f>
        <v>-45223</v>
      </c>
      <c r="E135" s="30">
        <f>E136</f>
        <v>-180000</v>
      </c>
      <c r="F135" s="31">
        <f t="shared" si="6"/>
        <v>134.16515730864694</v>
      </c>
      <c r="G135" s="31">
        <f t="shared" si="7"/>
        <v>398.02755235167945</v>
      </c>
      <c r="H135" s="19"/>
      <c r="I135" s="5"/>
    </row>
    <row r="136" spans="1:9" ht="36" customHeight="1">
      <c r="A136" s="81" t="s">
        <v>238</v>
      </c>
      <c r="B136" s="60" t="s">
        <v>158</v>
      </c>
      <c r="C136" s="30">
        <v>-134163</v>
      </c>
      <c r="D136" s="30">
        <v>-45223</v>
      </c>
      <c r="E136" s="30">
        <v>-180000</v>
      </c>
      <c r="F136" s="31">
        <f t="shared" si="6"/>
        <v>134.16515730864694</v>
      </c>
      <c r="G136" s="31">
        <f t="shared" si="7"/>
        <v>398.02755235167945</v>
      </c>
      <c r="H136" s="5"/>
      <c r="I136" s="5"/>
    </row>
    <row r="137" spans="1:9" ht="19.5" customHeight="1">
      <c r="A137" s="82" t="s">
        <v>0</v>
      </c>
      <c r="B137" s="65" t="s">
        <v>99</v>
      </c>
      <c r="C137" s="32">
        <f>C138+C139</f>
        <v>0</v>
      </c>
      <c r="D137" s="32">
        <f>D138+D139</f>
        <v>0</v>
      </c>
      <c r="E137" s="32">
        <f>E138+E139</f>
        <v>-124086</v>
      </c>
      <c r="F137" s="29"/>
      <c r="G137" s="31"/>
      <c r="H137" s="5"/>
      <c r="I137" s="5"/>
    </row>
    <row r="138" spans="1:9" ht="27.75" customHeight="1">
      <c r="A138" s="82" t="s">
        <v>144</v>
      </c>
      <c r="B138" s="59" t="s">
        <v>100</v>
      </c>
      <c r="C138" s="30">
        <v>-3430872</v>
      </c>
      <c r="D138" s="30">
        <v>-930175</v>
      </c>
      <c r="E138" s="30">
        <v>-932982</v>
      </c>
      <c r="F138" s="31">
        <f t="shared" si="6"/>
        <v>27.19372800850629</v>
      </c>
      <c r="G138" s="31">
        <f t="shared" si="7"/>
        <v>100.30177117209126</v>
      </c>
      <c r="H138" s="5"/>
      <c r="I138" s="5"/>
    </row>
    <row r="139" spans="1:9" ht="27.75" customHeight="1">
      <c r="A139" s="82" t="s">
        <v>145</v>
      </c>
      <c r="B139" s="59" t="s">
        <v>101</v>
      </c>
      <c r="C139" s="30">
        <v>3430872</v>
      </c>
      <c r="D139" s="30">
        <v>930175</v>
      </c>
      <c r="E139" s="30">
        <v>808896</v>
      </c>
      <c r="F139" s="31">
        <f t="shared" si="6"/>
        <v>23.57697984652298</v>
      </c>
      <c r="G139" s="31">
        <f t="shared" si="7"/>
        <v>86.96170075523423</v>
      </c>
      <c r="H139" s="5"/>
      <c r="I139" s="5"/>
    </row>
    <row r="140" spans="1:9" ht="28.5" customHeight="1">
      <c r="A140" s="91" t="s">
        <v>88</v>
      </c>
      <c r="B140" s="91"/>
      <c r="C140" s="32">
        <f>C137+C126</f>
        <v>65837</v>
      </c>
      <c r="D140" s="32">
        <f>D137+D126</f>
        <v>54777</v>
      </c>
      <c r="E140" s="32">
        <f>E137+E126</f>
        <v>-204086</v>
      </c>
      <c r="F140" s="31" t="s">
        <v>50</v>
      </c>
      <c r="G140" s="31" t="s">
        <v>50</v>
      </c>
      <c r="H140" s="20"/>
      <c r="I140" s="5"/>
    </row>
    <row r="141" spans="1:9" ht="18.75" customHeight="1">
      <c r="A141" s="69"/>
      <c r="B141" s="33"/>
      <c r="C141" s="25"/>
      <c r="D141" s="25"/>
      <c r="E141" s="25"/>
      <c r="F141" s="25"/>
      <c r="G141" s="34"/>
      <c r="H141" s="25"/>
      <c r="I141" s="5"/>
    </row>
    <row r="142" spans="1:9" ht="49.5" customHeight="1">
      <c r="A142" s="12"/>
      <c r="B142" s="35" t="s">
        <v>50</v>
      </c>
      <c r="C142" s="17"/>
      <c r="D142" s="17"/>
      <c r="E142" s="17"/>
      <c r="F142" s="17"/>
      <c r="G142" s="17"/>
      <c r="I142" s="5"/>
    </row>
    <row r="143" spans="1:9" ht="36" customHeight="1">
      <c r="A143" s="36"/>
      <c r="B143" s="37"/>
      <c r="C143" s="3"/>
      <c r="D143" s="3"/>
      <c r="E143" s="3"/>
      <c r="F143" s="3"/>
      <c r="G143" s="3"/>
      <c r="H143" s="19"/>
      <c r="I143" s="5"/>
    </row>
    <row r="144" spans="1:9" ht="41.25" customHeight="1">
      <c r="A144" s="36"/>
      <c r="B144" s="38"/>
      <c r="C144" s="3"/>
      <c r="D144" s="3"/>
      <c r="E144" s="3"/>
      <c r="F144" s="3"/>
      <c r="G144" s="3"/>
      <c r="H144" s="3"/>
      <c r="I144" s="5"/>
    </row>
    <row r="145" spans="1:8" ht="15" customHeight="1">
      <c r="A145" s="14"/>
      <c r="B145" s="16"/>
      <c r="C145" s="15"/>
      <c r="D145" s="15"/>
      <c r="E145" s="15"/>
      <c r="F145" s="15"/>
      <c r="G145" s="15"/>
      <c r="H145" s="15"/>
    </row>
    <row r="146" spans="1:8" ht="15" customHeight="1">
      <c r="A146" s="90"/>
      <c r="B146" s="90"/>
      <c r="C146" s="3"/>
      <c r="D146" s="3"/>
      <c r="E146" s="3"/>
      <c r="F146" s="3"/>
      <c r="G146" s="3"/>
      <c r="H146" s="3"/>
    </row>
    <row r="147" spans="1:8" ht="15" customHeight="1">
      <c r="A147" s="90"/>
      <c r="B147" s="90"/>
      <c r="C147" s="3"/>
      <c r="D147" s="3"/>
      <c r="E147" s="3"/>
      <c r="F147" s="3"/>
      <c r="G147" s="3"/>
      <c r="H147" s="3"/>
    </row>
    <row r="148" spans="1:8" ht="12.75" customHeight="1">
      <c r="A148" s="10"/>
      <c r="B148" s="13"/>
      <c r="C148" s="13"/>
      <c r="D148" s="13"/>
      <c r="E148" s="13"/>
      <c r="F148" s="13"/>
      <c r="G148" s="13"/>
      <c r="H148" s="3"/>
    </row>
    <row r="149" spans="1:8" ht="10.5" customHeight="1">
      <c r="A149" s="10"/>
      <c r="B149" s="13"/>
      <c r="C149" s="13"/>
      <c r="D149" s="13"/>
      <c r="E149" s="13"/>
      <c r="F149" s="13"/>
      <c r="G149" s="13"/>
      <c r="H149" s="3"/>
    </row>
    <row r="150" spans="1:8" ht="19.5" customHeight="1">
      <c r="A150" s="90"/>
      <c r="B150" s="90"/>
      <c r="C150" s="11"/>
      <c r="D150" s="11"/>
      <c r="E150" s="11"/>
      <c r="F150" s="11"/>
      <c r="G150" s="11"/>
      <c r="H150" s="3"/>
    </row>
    <row r="151" spans="1:8" ht="11.25" customHeight="1">
      <c r="A151" s="6"/>
      <c r="B151" s="28"/>
      <c r="C151" s="28"/>
      <c r="D151" s="28"/>
      <c r="E151" s="28"/>
      <c r="F151" s="28"/>
      <c r="G151" s="28"/>
      <c r="H151" s="3"/>
    </row>
    <row r="152" spans="1:8" ht="15" customHeight="1">
      <c r="A152" s="90"/>
      <c r="B152" s="90"/>
      <c r="C152" s="11"/>
      <c r="D152" s="11"/>
      <c r="E152" s="11"/>
      <c r="F152" s="11"/>
      <c r="G152" s="11"/>
      <c r="H152" s="3"/>
    </row>
    <row r="153" spans="1:8" ht="15.75" customHeight="1">
      <c r="A153" s="90"/>
      <c r="B153" s="90"/>
      <c r="C153" s="11"/>
      <c r="D153" s="11"/>
      <c r="E153" s="11"/>
      <c r="F153" s="11"/>
      <c r="G153" s="11"/>
      <c r="H153" s="3"/>
    </row>
    <row r="154" spans="1:8" ht="10.5" customHeight="1">
      <c r="A154" s="12"/>
      <c r="B154" s="13"/>
      <c r="C154" s="13"/>
      <c r="D154" s="13"/>
      <c r="E154" s="13"/>
      <c r="F154" s="13"/>
      <c r="G154" s="13"/>
      <c r="H154" s="3"/>
    </row>
    <row r="155" spans="1:8" ht="22.5" customHeight="1">
      <c r="A155" s="10"/>
      <c r="B155" s="6"/>
      <c r="C155" s="3"/>
      <c r="D155" s="3"/>
      <c r="E155" s="3"/>
      <c r="F155" s="3"/>
      <c r="G155" s="3"/>
      <c r="H155" s="3"/>
    </row>
    <row r="156" spans="1:8" ht="22.5" customHeight="1">
      <c r="A156" s="10"/>
      <c r="B156" s="6"/>
      <c r="C156" s="3"/>
      <c r="D156" s="3"/>
      <c r="E156" s="3"/>
      <c r="F156" s="3"/>
      <c r="G156" s="3"/>
      <c r="H156" s="3"/>
    </row>
    <row r="157" spans="1:8" ht="22.5" customHeight="1">
      <c r="A157" s="10"/>
      <c r="B157" s="6"/>
      <c r="C157" s="3"/>
      <c r="D157" s="3"/>
      <c r="E157" s="3"/>
      <c r="F157" s="3"/>
      <c r="G157" s="3"/>
      <c r="H157" s="3"/>
    </row>
    <row r="158" spans="1:8" ht="22.5" customHeight="1">
      <c r="A158" s="10"/>
      <c r="B158" s="6"/>
      <c r="C158" s="3"/>
      <c r="D158" s="3"/>
      <c r="E158" s="3"/>
      <c r="F158" s="3"/>
      <c r="G158" s="3"/>
      <c r="H158" s="3"/>
    </row>
    <row r="159" spans="1:8" ht="22.5" customHeight="1">
      <c r="A159" s="10"/>
      <c r="B159" s="6"/>
      <c r="C159" s="3"/>
      <c r="D159" s="3"/>
      <c r="E159" s="3"/>
      <c r="F159" s="3"/>
      <c r="G159" s="3"/>
      <c r="H159" s="3"/>
    </row>
    <row r="160" spans="1:8" ht="22.5" customHeight="1">
      <c r="A160" s="10"/>
      <c r="B160" s="6"/>
      <c r="C160" s="3"/>
      <c r="D160" s="3"/>
      <c r="E160" s="3"/>
      <c r="F160" s="3"/>
      <c r="G160" s="3"/>
      <c r="H160" s="3"/>
    </row>
    <row r="161" spans="1:8" ht="22.5" customHeight="1">
      <c r="A161" s="10"/>
      <c r="B161" s="6"/>
      <c r="C161" s="3"/>
      <c r="D161" s="3"/>
      <c r="E161" s="3"/>
      <c r="F161" s="3"/>
      <c r="G161" s="3"/>
      <c r="H161" s="3"/>
    </row>
    <row r="162" spans="1:8" ht="22.5" customHeight="1">
      <c r="A162" s="10"/>
      <c r="B162" s="6"/>
      <c r="C162" s="3"/>
      <c r="D162" s="3"/>
      <c r="E162" s="3"/>
      <c r="F162" s="3"/>
      <c r="G162" s="3"/>
      <c r="H162" s="3"/>
    </row>
    <row r="163" spans="1:8" ht="22.5" customHeight="1">
      <c r="A163" s="10"/>
      <c r="B163" s="6"/>
      <c r="C163" s="3"/>
      <c r="D163" s="3"/>
      <c r="E163" s="3"/>
      <c r="F163" s="3"/>
      <c r="G163" s="3"/>
      <c r="H163" s="3"/>
    </row>
    <row r="164" spans="1:13" ht="22.5" customHeight="1">
      <c r="A164" s="10"/>
      <c r="B164" s="6"/>
      <c r="C164" s="3"/>
      <c r="D164" s="3"/>
      <c r="E164" s="3"/>
      <c r="F164" s="3"/>
      <c r="G164" s="3"/>
      <c r="H164" s="3"/>
      <c r="M164" s="1" t="s">
        <v>50</v>
      </c>
    </row>
    <row r="165" spans="1:8" ht="22.5" customHeight="1">
      <c r="A165" s="10"/>
      <c r="B165" s="6"/>
      <c r="C165" s="3"/>
      <c r="D165" s="3"/>
      <c r="E165" s="3"/>
      <c r="F165" s="3"/>
      <c r="G165" s="3"/>
      <c r="H165" s="3"/>
    </row>
    <row r="166" spans="1:8" ht="22.5" customHeight="1">
      <c r="A166" s="10"/>
      <c r="B166" s="6"/>
      <c r="C166" s="3"/>
      <c r="D166" s="3"/>
      <c r="E166" s="3"/>
      <c r="F166" s="3"/>
      <c r="G166" s="3"/>
      <c r="H166" s="3"/>
    </row>
    <row r="167" spans="1:8" ht="22.5" customHeight="1">
      <c r="A167" s="10"/>
      <c r="B167" s="6"/>
      <c r="C167" s="3"/>
      <c r="D167" s="3"/>
      <c r="E167" s="3"/>
      <c r="F167" s="3"/>
      <c r="G167" s="3"/>
      <c r="H167" s="3"/>
    </row>
    <row r="168" spans="1:8" ht="22.5" customHeight="1">
      <c r="A168" s="10"/>
      <c r="B168" s="6"/>
      <c r="C168" s="3"/>
      <c r="D168" s="3"/>
      <c r="E168" s="3"/>
      <c r="F168" s="3"/>
      <c r="G168" s="3"/>
      <c r="H168" s="3"/>
    </row>
    <row r="169" spans="1:8" ht="22.5" customHeight="1">
      <c r="A169" s="10"/>
      <c r="B169" s="6"/>
      <c r="C169" s="3"/>
      <c r="D169" s="3"/>
      <c r="E169" s="3"/>
      <c r="F169" s="3"/>
      <c r="G169" s="3"/>
      <c r="H169" s="3"/>
    </row>
    <row r="170" spans="1:8" ht="22.5" customHeight="1">
      <c r="A170" s="10"/>
      <c r="B170" s="6"/>
      <c r="C170" s="3"/>
      <c r="D170" s="3"/>
      <c r="E170" s="3"/>
      <c r="F170" s="3"/>
      <c r="G170" s="3"/>
      <c r="H170" s="3"/>
    </row>
    <row r="171" spans="1:8" ht="22.5" customHeight="1">
      <c r="A171" s="10"/>
      <c r="B171" s="6"/>
      <c r="C171" s="3"/>
      <c r="D171" s="3"/>
      <c r="E171" s="3"/>
      <c r="F171" s="3"/>
      <c r="G171" s="3"/>
      <c r="H171" s="3"/>
    </row>
    <row r="172" spans="1:8" ht="22.5" customHeight="1">
      <c r="A172" s="10"/>
      <c r="B172" s="6"/>
      <c r="C172" s="3"/>
      <c r="D172" s="3"/>
      <c r="E172" s="3"/>
      <c r="F172" s="3"/>
      <c r="G172" s="3"/>
      <c r="H172" s="3"/>
    </row>
    <row r="173" spans="1:8" ht="22.5" customHeight="1">
      <c r="A173" s="10"/>
      <c r="B173" s="6"/>
      <c r="C173" s="3"/>
      <c r="D173" s="3"/>
      <c r="E173" s="3"/>
      <c r="F173" s="3"/>
      <c r="G173" s="3"/>
      <c r="H173" s="3"/>
    </row>
    <row r="174" spans="1:8" ht="22.5" customHeight="1">
      <c r="A174" s="10"/>
      <c r="B174" s="6"/>
      <c r="C174" s="3"/>
      <c r="D174" s="3"/>
      <c r="E174" s="3"/>
      <c r="F174" s="3"/>
      <c r="G174" s="3"/>
      <c r="H174" s="3"/>
    </row>
    <row r="175" spans="1:8" ht="22.5" customHeight="1">
      <c r="A175" s="10"/>
      <c r="B175" s="6"/>
      <c r="C175" s="3"/>
      <c r="D175" s="3"/>
      <c r="E175" s="3"/>
      <c r="F175" s="3"/>
      <c r="G175" s="3"/>
      <c r="H175" s="3"/>
    </row>
    <row r="176" spans="1:7" ht="15">
      <c r="A176" s="12"/>
      <c r="B176" s="39"/>
      <c r="C176" s="40"/>
      <c r="D176" s="40"/>
      <c r="E176" s="40"/>
      <c r="F176" s="40"/>
      <c r="G176" s="40"/>
    </row>
    <row r="177" spans="1:7" ht="15">
      <c r="A177" s="12"/>
      <c r="B177" s="39"/>
      <c r="C177" s="40"/>
      <c r="D177" s="40"/>
      <c r="E177" s="40"/>
      <c r="F177" s="40"/>
      <c r="G177" s="40"/>
    </row>
    <row r="178" spans="1:7" ht="15">
      <c r="A178" s="12"/>
      <c r="B178" s="39"/>
      <c r="C178" s="40"/>
      <c r="D178" s="40"/>
      <c r="E178" s="40"/>
      <c r="F178" s="40"/>
      <c r="G178" s="40"/>
    </row>
    <row r="179" spans="1:7" ht="15">
      <c r="A179" s="12"/>
      <c r="B179" s="39"/>
      <c r="C179" s="40"/>
      <c r="D179" s="40"/>
      <c r="E179" s="40"/>
      <c r="F179" s="40"/>
      <c r="G179" s="40"/>
    </row>
    <row r="180" spans="1:7" ht="15">
      <c r="A180" s="12"/>
      <c r="B180" s="39"/>
      <c r="C180" s="40"/>
      <c r="D180" s="40"/>
      <c r="E180" s="40"/>
      <c r="F180" s="40"/>
      <c r="G180" s="40"/>
    </row>
    <row r="181" spans="1:7" ht="15">
      <c r="A181" s="12"/>
      <c r="B181" s="39"/>
      <c r="C181" s="40"/>
      <c r="D181" s="40"/>
      <c r="E181" s="40"/>
      <c r="F181" s="40"/>
      <c r="G181" s="40"/>
    </row>
    <row r="182" spans="1:7" ht="15">
      <c r="A182" s="17"/>
      <c r="B182" s="40"/>
      <c r="C182" s="40"/>
      <c r="D182" s="40"/>
      <c r="E182" s="40"/>
      <c r="F182" s="40"/>
      <c r="G182" s="40"/>
    </row>
    <row r="183" spans="1:7" ht="15">
      <c r="A183" s="17"/>
      <c r="B183" s="40"/>
      <c r="C183" s="40"/>
      <c r="D183" s="40"/>
      <c r="E183" s="40"/>
      <c r="F183" s="40"/>
      <c r="G183" s="40"/>
    </row>
    <row r="184" spans="1:7" ht="15">
      <c r="A184" s="17"/>
      <c r="B184" s="40"/>
      <c r="C184" s="40"/>
      <c r="D184" s="40"/>
      <c r="E184" s="40"/>
      <c r="F184" s="40"/>
      <c r="G184" s="40"/>
    </row>
    <row r="185" spans="1:7" ht="15">
      <c r="A185" s="17"/>
      <c r="B185" s="40"/>
      <c r="C185" s="40"/>
      <c r="D185" s="40"/>
      <c r="E185" s="40"/>
      <c r="F185" s="40"/>
      <c r="G185" s="40"/>
    </row>
    <row r="186" spans="1:7" ht="15">
      <c r="A186" s="17"/>
      <c r="B186" s="40"/>
      <c r="C186" s="40"/>
      <c r="D186" s="40"/>
      <c r="E186" s="40"/>
      <c r="F186" s="40"/>
      <c r="G186" s="40"/>
    </row>
    <row r="187" spans="1:7" ht="15">
      <c r="A187" s="17"/>
      <c r="B187" s="40"/>
      <c r="C187" s="40"/>
      <c r="D187" s="40"/>
      <c r="E187" s="40"/>
      <c r="F187" s="40"/>
      <c r="G187" s="40"/>
    </row>
    <row r="188" spans="1:7" ht="15">
      <c r="A188" s="17"/>
      <c r="B188" s="40"/>
      <c r="C188" s="40"/>
      <c r="D188" s="40"/>
      <c r="E188" s="40"/>
      <c r="F188" s="40"/>
      <c r="G188" s="40"/>
    </row>
    <row r="189" spans="1:7" ht="15">
      <c r="A189" s="17"/>
      <c r="B189" s="40"/>
      <c r="C189" s="40"/>
      <c r="D189" s="40"/>
      <c r="E189" s="40"/>
      <c r="F189" s="40"/>
      <c r="G189" s="40"/>
    </row>
    <row r="190" spans="1:7" ht="15">
      <c r="A190" s="17"/>
      <c r="B190" s="40"/>
      <c r="C190" s="40"/>
      <c r="D190" s="40"/>
      <c r="E190" s="40"/>
      <c r="F190" s="40"/>
      <c r="G190" s="40"/>
    </row>
    <row r="191" spans="1:7" ht="15">
      <c r="A191" s="17"/>
      <c r="B191" s="40"/>
      <c r="C191" s="40"/>
      <c r="D191" s="40"/>
      <c r="E191" s="40"/>
      <c r="F191" s="40"/>
      <c r="G191" s="40"/>
    </row>
    <row r="192" spans="1:7" ht="15">
      <c r="A192" s="17"/>
      <c r="B192" s="40"/>
      <c r="C192" s="40"/>
      <c r="D192" s="40"/>
      <c r="E192" s="40"/>
      <c r="F192" s="40"/>
      <c r="G192" s="40"/>
    </row>
    <row r="193" spans="1:7" ht="15">
      <c r="A193" s="17"/>
      <c r="B193" s="40"/>
      <c r="C193" s="40"/>
      <c r="D193" s="40"/>
      <c r="E193" s="40"/>
      <c r="F193" s="40"/>
      <c r="G193" s="40"/>
    </row>
    <row r="194" spans="1:7" ht="15">
      <c r="A194" s="17"/>
      <c r="B194" s="40"/>
      <c r="C194" s="40"/>
      <c r="D194" s="40"/>
      <c r="E194" s="40"/>
      <c r="F194" s="40"/>
      <c r="G194" s="40"/>
    </row>
    <row r="195" spans="1:7" ht="15">
      <c r="A195" s="17"/>
      <c r="B195" s="40"/>
      <c r="C195" s="40"/>
      <c r="D195" s="40"/>
      <c r="E195" s="40"/>
      <c r="F195" s="40"/>
      <c r="G195" s="40"/>
    </row>
    <row r="196" spans="1:7" ht="15">
      <c r="A196" s="17"/>
      <c r="B196" s="40"/>
      <c r="C196" s="40"/>
      <c r="D196" s="40"/>
      <c r="E196" s="40"/>
      <c r="F196" s="40"/>
      <c r="G196" s="40"/>
    </row>
    <row r="197" spans="1:7" ht="15">
      <c r="A197" s="17"/>
      <c r="B197" s="40"/>
      <c r="C197" s="40"/>
      <c r="D197" s="40"/>
      <c r="E197" s="40"/>
      <c r="F197" s="40"/>
      <c r="G197" s="40"/>
    </row>
    <row r="198" spans="1:7" ht="15">
      <c r="A198" s="17"/>
      <c r="B198" s="40"/>
      <c r="C198" s="40"/>
      <c r="D198" s="40"/>
      <c r="E198" s="40"/>
      <c r="F198" s="40"/>
      <c r="G198" s="40"/>
    </row>
    <row r="199" spans="1:7" ht="15">
      <c r="A199" s="17"/>
      <c r="B199" s="40"/>
      <c r="C199" s="40"/>
      <c r="D199" s="40"/>
      <c r="E199" s="40"/>
      <c r="F199" s="40"/>
      <c r="G199" s="40"/>
    </row>
    <row r="200" spans="1:7" ht="15">
      <c r="A200" s="17"/>
      <c r="B200" s="40"/>
      <c r="C200" s="40"/>
      <c r="D200" s="40"/>
      <c r="E200" s="40"/>
      <c r="F200" s="40"/>
      <c r="G200" s="40"/>
    </row>
    <row r="201" spans="1:7" ht="15">
      <c r="A201" s="17"/>
      <c r="B201" s="40"/>
      <c r="C201" s="40"/>
      <c r="D201" s="40"/>
      <c r="E201" s="40"/>
      <c r="F201" s="40"/>
      <c r="G201" s="40"/>
    </row>
    <row r="202" spans="1:7" ht="15">
      <c r="A202" s="17"/>
      <c r="B202" s="40"/>
      <c r="C202" s="40"/>
      <c r="D202" s="40"/>
      <c r="E202" s="40"/>
      <c r="F202" s="40"/>
      <c r="G202" s="40"/>
    </row>
    <row r="203" spans="1:7" ht="15">
      <c r="A203" s="17"/>
      <c r="B203" s="40"/>
      <c r="C203" s="40"/>
      <c r="D203" s="40"/>
      <c r="E203" s="40"/>
      <c r="F203" s="40"/>
      <c r="G203" s="40"/>
    </row>
    <row r="204" spans="1:7" ht="15">
      <c r="A204" s="17"/>
      <c r="B204" s="40"/>
      <c r="C204" s="40"/>
      <c r="D204" s="40"/>
      <c r="E204" s="40"/>
      <c r="F204" s="40"/>
      <c r="G204" s="40"/>
    </row>
    <row r="205" spans="1:7" ht="15">
      <c r="A205" s="17"/>
      <c r="B205" s="40"/>
      <c r="C205" s="40"/>
      <c r="D205" s="40"/>
      <c r="E205" s="40"/>
      <c r="F205" s="40"/>
      <c r="G205" s="40"/>
    </row>
    <row r="206" spans="1:7" ht="15">
      <c r="A206" s="17"/>
      <c r="B206" s="40"/>
      <c r="C206" s="40"/>
      <c r="D206" s="40"/>
      <c r="E206" s="40"/>
      <c r="F206" s="40"/>
      <c r="G206" s="40"/>
    </row>
    <row r="207" spans="1:7" ht="15">
      <c r="A207" s="17"/>
      <c r="B207" s="40"/>
      <c r="C207" s="40"/>
      <c r="D207" s="40"/>
      <c r="E207" s="40"/>
      <c r="F207" s="40"/>
      <c r="G207" s="40"/>
    </row>
    <row r="208" spans="1:7" ht="15">
      <c r="A208" s="17"/>
      <c r="B208" s="40"/>
      <c r="C208" s="40"/>
      <c r="D208" s="40"/>
      <c r="E208" s="40"/>
      <c r="F208" s="40"/>
      <c r="G208" s="40"/>
    </row>
    <row r="209" spans="1:7" ht="15">
      <c r="A209" s="17"/>
      <c r="B209" s="40"/>
      <c r="C209" s="40"/>
      <c r="D209" s="40"/>
      <c r="E209" s="40"/>
      <c r="F209" s="40"/>
      <c r="G209" s="40"/>
    </row>
    <row r="210" spans="1:7" ht="15">
      <c r="A210" s="17"/>
      <c r="B210" s="40"/>
      <c r="C210" s="40"/>
      <c r="D210" s="40"/>
      <c r="E210" s="40"/>
      <c r="F210" s="40"/>
      <c r="G210" s="40"/>
    </row>
    <row r="211" spans="1:7" ht="15">
      <c r="A211" s="17"/>
      <c r="B211" s="40"/>
      <c r="C211" s="40"/>
      <c r="D211" s="40"/>
      <c r="E211" s="40"/>
      <c r="F211" s="40"/>
      <c r="G211" s="40"/>
    </row>
    <row r="212" spans="1:7" ht="15">
      <c r="A212" s="17"/>
      <c r="B212" s="40"/>
      <c r="C212" s="40"/>
      <c r="D212" s="40"/>
      <c r="E212" s="40"/>
      <c r="F212" s="40"/>
      <c r="G212" s="40"/>
    </row>
    <row r="213" spans="1:7" ht="15">
      <c r="A213" s="17"/>
      <c r="B213" s="40"/>
      <c r="C213" s="40"/>
      <c r="D213" s="40"/>
      <c r="E213" s="40"/>
      <c r="F213" s="40"/>
      <c r="G213" s="40"/>
    </row>
    <row r="214" spans="1:7" ht="15">
      <c r="A214" s="17"/>
      <c r="B214" s="40"/>
      <c r="C214" s="40"/>
      <c r="D214" s="40"/>
      <c r="E214" s="40"/>
      <c r="F214" s="40"/>
      <c r="G214" s="40"/>
    </row>
    <row r="215" spans="1:7" ht="15">
      <c r="A215" s="17"/>
      <c r="B215" s="40"/>
      <c r="C215" s="40"/>
      <c r="D215" s="40"/>
      <c r="E215" s="40"/>
      <c r="F215" s="40"/>
      <c r="G215" s="40"/>
    </row>
    <row r="216" spans="1:7" ht="15">
      <c r="A216" s="17"/>
      <c r="B216" s="40"/>
      <c r="C216" s="40"/>
      <c r="D216" s="40"/>
      <c r="E216" s="40"/>
      <c r="F216" s="40"/>
      <c r="G216" s="40"/>
    </row>
    <row r="217" spans="1:7" ht="15">
      <c r="A217" s="17"/>
      <c r="B217" s="40"/>
      <c r="C217" s="40"/>
      <c r="D217" s="40"/>
      <c r="E217" s="40"/>
      <c r="F217" s="40"/>
      <c r="G217" s="40"/>
    </row>
    <row r="218" spans="1:7" ht="15">
      <c r="A218" s="17"/>
      <c r="B218" s="40"/>
      <c r="C218" s="40"/>
      <c r="D218" s="40"/>
      <c r="E218" s="40"/>
      <c r="F218" s="40"/>
      <c r="G218" s="40"/>
    </row>
    <row r="219" spans="1:7" ht="15">
      <c r="A219" s="17"/>
      <c r="B219" s="40"/>
      <c r="C219" s="40"/>
      <c r="D219" s="40"/>
      <c r="E219" s="40"/>
      <c r="F219" s="40"/>
      <c r="G219" s="40"/>
    </row>
    <row r="220" spans="1:7" ht="15">
      <c r="A220" s="17"/>
      <c r="B220" s="40"/>
      <c r="C220" s="40"/>
      <c r="D220" s="40"/>
      <c r="E220" s="40"/>
      <c r="F220" s="40"/>
      <c r="G220" s="40"/>
    </row>
    <row r="221" spans="1:7" ht="15">
      <c r="A221" s="17"/>
      <c r="B221" s="40"/>
      <c r="C221" s="40"/>
      <c r="D221" s="40"/>
      <c r="E221" s="40"/>
      <c r="F221" s="40"/>
      <c r="G221" s="40"/>
    </row>
    <row r="222" spans="1:7" ht="15">
      <c r="A222" s="17"/>
      <c r="B222" s="40"/>
      <c r="C222" s="40"/>
      <c r="D222" s="40"/>
      <c r="E222" s="40"/>
      <c r="F222" s="40"/>
      <c r="G222" s="40"/>
    </row>
    <row r="223" spans="1:7" ht="15">
      <c r="A223" s="17"/>
      <c r="B223" s="40"/>
      <c r="C223" s="40"/>
      <c r="D223" s="40"/>
      <c r="E223" s="40"/>
      <c r="F223" s="40"/>
      <c r="G223" s="40"/>
    </row>
    <row r="224" spans="1:7" ht="15">
      <c r="A224" s="17"/>
      <c r="B224" s="40"/>
      <c r="C224" s="40"/>
      <c r="D224" s="40"/>
      <c r="E224" s="40"/>
      <c r="F224" s="40"/>
      <c r="G224" s="40"/>
    </row>
    <row r="225" spans="1:7" ht="15">
      <c r="A225" s="17"/>
      <c r="B225" s="40"/>
      <c r="C225" s="40"/>
      <c r="D225" s="40"/>
      <c r="E225" s="40"/>
      <c r="F225" s="40"/>
      <c r="G225" s="40"/>
    </row>
    <row r="226" spans="1:7" ht="15">
      <c r="A226" s="17"/>
      <c r="B226" s="40"/>
      <c r="C226" s="40"/>
      <c r="D226" s="40"/>
      <c r="E226" s="40"/>
      <c r="F226" s="40"/>
      <c r="G226" s="40"/>
    </row>
    <row r="227" spans="1:7" ht="15">
      <c r="A227" s="17"/>
      <c r="B227" s="40"/>
      <c r="C227" s="40"/>
      <c r="D227" s="40"/>
      <c r="E227" s="40"/>
      <c r="F227" s="40"/>
      <c r="G227" s="40"/>
    </row>
    <row r="228" spans="1:7" ht="15">
      <c r="A228" s="17"/>
      <c r="B228" s="40"/>
      <c r="C228" s="40"/>
      <c r="D228" s="40"/>
      <c r="E228" s="40"/>
      <c r="F228" s="40"/>
      <c r="G228" s="40"/>
    </row>
    <row r="229" spans="1:7" ht="15">
      <c r="A229" s="17"/>
      <c r="B229" s="40"/>
      <c r="C229" s="40"/>
      <c r="D229" s="40"/>
      <c r="E229" s="40"/>
      <c r="F229" s="40"/>
      <c r="G229" s="40"/>
    </row>
    <row r="230" spans="1:7" ht="15">
      <c r="A230" s="17"/>
      <c r="B230" s="40"/>
      <c r="C230" s="40"/>
      <c r="D230" s="40"/>
      <c r="E230" s="40"/>
      <c r="F230" s="40"/>
      <c r="G230" s="40"/>
    </row>
    <row r="231" spans="1:7" ht="15">
      <c r="A231" s="17"/>
      <c r="B231" s="40"/>
      <c r="C231" s="40"/>
      <c r="D231" s="40"/>
      <c r="E231" s="40"/>
      <c r="F231" s="40"/>
      <c r="G231" s="40"/>
    </row>
    <row r="232" spans="1:7" ht="15">
      <c r="A232" s="17"/>
      <c r="B232" s="40"/>
      <c r="C232" s="40"/>
      <c r="D232" s="40"/>
      <c r="E232" s="40"/>
      <c r="F232" s="40"/>
      <c r="G232" s="40"/>
    </row>
    <row r="233" spans="1:7" ht="15">
      <c r="A233" s="17"/>
      <c r="B233" s="40"/>
      <c r="C233" s="40"/>
      <c r="D233" s="40"/>
      <c r="E233" s="40"/>
      <c r="F233" s="40"/>
      <c r="G233" s="40"/>
    </row>
    <row r="234" spans="1:7" ht="15">
      <c r="A234" s="17"/>
      <c r="B234" s="40"/>
      <c r="C234" s="40"/>
      <c r="D234" s="40"/>
      <c r="E234" s="40"/>
      <c r="F234" s="40"/>
      <c r="G234" s="40"/>
    </row>
    <row r="235" spans="1:7" ht="15">
      <c r="A235" s="17"/>
      <c r="B235" s="40"/>
      <c r="C235" s="40"/>
      <c r="D235" s="40"/>
      <c r="E235" s="40"/>
      <c r="F235" s="40"/>
      <c r="G235" s="40"/>
    </row>
    <row r="236" spans="1:7" ht="15">
      <c r="A236" s="17"/>
      <c r="B236" s="40"/>
      <c r="C236" s="40"/>
      <c r="D236" s="40"/>
      <c r="E236" s="40"/>
      <c r="F236" s="40"/>
      <c r="G236" s="40"/>
    </row>
    <row r="237" spans="1:7" ht="15">
      <c r="A237" s="17"/>
      <c r="B237" s="40"/>
      <c r="C237" s="40"/>
      <c r="D237" s="40"/>
      <c r="E237" s="40"/>
      <c r="F237" s="40"/>
      <c r="G237" s="40"/>
    </row>
    <row r="238" spans="1:7" ht="15">
      <c r="A238" s="17"/>
      <c r="B238" s="40"/>
      <c r="C238" s="40"/>
      <c r="D238" s="40"/>
      <c r="E238" s="40"/>
      <c r="F238" s="40"/>
      <c r="G238" s="40"/>
    </row>
    <row r="239" spans="1:7" ht="15">
      <c r="A239" s="17"/>
      <c r="B239" s="40"/>
      <c r="C239" s="40"/>
      <c r="D239" s="40"/>
      <c r="E239" s="40"/>
      <c r="F239" s="40"/>
      <c r="G239" s="40"/>
    </row>
    <row r="240" spans="1:7" ht="15">
      <c r="A240" s="17"/>
      <c r="B240" s="40"/>
      <c r="C240" s="40"/>
      <c r="D240" s="40"/>
      <c r="E240" s="40"/>
      <c r="F240" s="40"/>
      <c r="G240" s="40"/>
    </row>
    <row r="241" spans="1:7" ht="15">
      <c r="A241" s="17"/>
      <c r="B241" s="40"/>
      <c r="C241" s="40"/>
      <c r="D241" s="40"/>
      <c r="E241" s="40"/>
      <c r="F241" s="40"/>
      <c r="G241" s="40"/>
    </row>
    <row r="242" spans="1:7" ht="15">
      <c r="A242" s="17"/>
      <c r="B242" s="40"/>
      <c r="C242" s="40"/>
      <c r="D242" s="40"/>
      <c r="E242" s="40"/>
      <c r="F242" s="40"/>
      <c r="G242" s="40"/>
    </row>
    <row r="243" spans="1:7" ht="15">
      <c r="A243" s="17"/>
      <c r="B243" s="40"/>
      <c r="C243" s="40"/>
      <c r="D243" s="40"/>
      <c r="E243" s="40"/>
      <c r="F243" s="40"/>
      <c r="G243" s="40"/>
    </row>
    <row r="244" spans="1:7" ht="15">
      <c r="A244" s="17"/>
      <c r="B244" s="40"/>
      <c r="C244" s="40"/>
      <c r="D244" s="40"/>
      <c r="E244" s="40"/>
      <c r="F244" s="40"/>
      <c r="G244" s="40"/>
    </row>
    <row r="245" spans="1:7" ht="15">
      <c r="A245" s="17"/>
      <c r="B245" s="40"/>
      <c r="C245" s="40"/>
      <c r="D245" s="40"/>
      <c r="E245" s="40"/>
      <c r="F245" s="40"/>
      <c r="G245" s="40"/>
    </row>
    <row r="246" spans="1:7" ht="15">
      <c r="A246" s="17"/>
      <c r="B246" s="40"/>
      <c r="C246" s="40"/>
      <c r="D246" s="40"/>
      <c r="E246" s="40"/>
      <c r="F246" s="40"/>
      <c r="G246" s="40"/>
    </row>
    <row r="247" spans="1:7" ht="15">
      <c r="A247" s="17"/>
      <c r="B247" s="40"/>
      <c r="C247" s="40"/>
      <c r="D247" s="40"/>
      <c r="E247" s="40"/>
      <c r="F247" s="40"/>
      <c r="G247" s="40"/>
    </row>
    <row r="248" spans="1:7" ht="15">
      <c r="A248" s="17"/>
      <c r="B248" s="40"/>
      <c r="C248" s="40"/>
      <c r="D248" s="40"/>
      <c r="E248" s="40"/>
      <c r="F248" s="40"/>
      <c r="G248" s="40"/>
    </row>
    <row r="249" spans="1:7" ht="15">
      <c r="A249" s="17"/>
      <c r="B249" s="40"/>
      <c r="C249" s="40"/>
      <c r="D249" s="40"/>
      <c r="E249" s="40"/>
      <c r="F249" s="40"/>
      <c r="G249" s="40"/>
    </row>
    <row r="250" spans="1:7" ht="15">
      <c r="A250" s="17"/>
      <c r="B250" s="40"/>
      <c r="C250" s="40"/>
      <c r="D250" s="40"/>
      <c r="E250" s="40"/>
      <c r="F250" s="40"/>
      <c r="G250" s="40"/>
    </row>
    <row r="251" spans="1:7" ht="15">
      <c r="A251" s="17"/>
      <c r="B251" s="40"/>
      <c r="C251" s="40"/>
      <c r="D251" s="40"/>
      <c r="E251" s="40"/>
      <c r="F251" s="40"/>
      <c r="G251" s="40"/>
    </row>
    <row r="252" spans="1:7" ht="15">
      <c r="A252" s="17"/>
      <c r="B252" s="40"/>
      <c r="C252" s="40"/>
      <c r="D252" s="40"/>
      <c r="E252" s="40"/>
      <c r="F252" s="40"/>
      <c r="G252" s="40"/>
    </row>
    <row r="253" spans="1:7" ht="15">
      <c r="A253" s="17"/>
      <c r="B253" s="40"/>
      <c r="C253" s="40"/>
      <c r="D253" s="40"/>
      <c r="E253" s="40"/>
      <c r="F253" s="40"/>
      <c r="G253" s="40"/>
    </row>
    <row r="254" spans="1:7" ht="15">
      <c r="A254" s="17"/>
      <c r="B254" s="40"/>
      <c r="C254" s="40"/>
      <c r="D254" s="40"/>
      <c r="E254" s="40"/>
      <c r="F254" s="40"/>
      <c r="G254" s="40"/>
    </row>
    <row r="255" spans="1:7" ht="15">
      <c r="A255" s="17"/>
      <c r="B255" s="40"/>
      <c r="C255" s="40"/>
      <c r="D255" s="40"/>
      <c r="E255" s="40"/>
      <c r="F255" s="40"/>
      <c r="G255" s="40"/>
    </row>
    <row r="256" spans="1:7" ht="15">
      <c r="A256" s="17"/>
      <c r="B256" s="40"/>
      <c r="C256" s="40"/>
      <c r="D256" s="40"/>
      <c r="E256" s="40"/>
      <c r="F256" s="40"/>
      <c r="G256" s="40"/>
    </row>
    <row r="257" spans="1:7" ht="15">
      <c r="A257" s="17"/>
      <c r="B257" s="40"/>
      <c r="C257" s="40"/>
      <c r="D257" s="40"/>
      <c r="E257" s="40"/>
      <c r="F257" s="40"/>
      <c r="G257" s="40"/>
    </row>
    <row r="258" spans="1:7" ht="15">
      <c r="A258" s="17"/>
      <c r="B258" s="40"/>
      <c r="C258" s="40"/>
      <c r="D258" s="40"/>
      <c r="E258" s="40"/>
      <c r="F258" s="40"/>
      <c r="G258" s="40"/>
    </row>
    <row r="259" spans="1:7" ht="15">
      <c r="A259" s="17"/>
      <c r="B259" s="40"/>
      <c r="C259" s="40"/>
      <c r="D259" s="40"/>
      <c r="E259" s="40"/>
      <c r="F259" s="40"/>
      <c r="G259" s="40"/>
    </row>
    <row r="260" spans="1:7" ht="15">
      <c r="A260" s="17"/>
      <c r="B260" s="40"/>
      <c r="C260" s="40"/>
      <c r="D260" s="40"/>
      <c r="E260" s="40"/>
      <c r="F260" s="40"/>
      <c r="G260" s="40"/>
    </row>
    <row r="261" spans="1:7" ht="15">
      <c r="A261" s="17"/>
      <c r="B261" s="40"/>
      <c r="C261" s="40"/>
      <c r="D261" s="40"/>
      <c r="E261" s="40"/>
      <c r="F261" s="40"/>
      <c r="G261" s="40"/>
    </row>
    <row r="262" spans="1:7" ht="15">
      <c r="A262" s="17"/>
      <c r="B262" s="40"/>
      <c r="C262" s="40"/>
      <c r="D262" s="40"/>
      <c r="E262" s="40"/>
      <c r="F262" s="40"/>
      <c r="G262" s="40"/>
    </row>
    <row r="263" spans="1:7" ht="15">
      <c r="A263" s="17"/>
      <c r="B263" s="40"/>
      <c r="C263" s="40"/>
      <c r="D263" s="40"/>
      <c r="E263" s="40"/>
      <c r="F263" s="40"/>
      <c r="G263" s="40"/>
    </row>
    <row r="264" spans="1:7" ht="15">
      <c r="A264" s="17"/>
      <c r="B264" s="40"/>
      <c r="C264" s="40"/>
      <c r="D264" s="40"/>
      <c r="E264" s="40"/>
      <c r="F264" s="40"/>
      <c r="G264" s="40"/>
    </row>
    <row r="265" spans="1:7" ht="15">
      <c r="A265" s="17"/>
      <c r="B265" s="40"/>
      <c r="C265" s="40"/>
      <c r="D265" s="40"/>
      <c r="E265" s="40"/>
      <c r="F265" s="40"/>
      <c r="G265" s="40"/>
    </row>
    <row r="266" spans="1:7" ht="15">
      <c r="A266" s="17"/>
      <c r="B266" s="40"/>
      <c r="C266" s="40"/>
      <c r="D266" s="40"/>
      <c r="E266" s="40"/>
      <c r="F266" s="40"/>
      <c r="G266" s="40"/>
    </row>
    <row r="267" spans="1:7" ht="15">
      <c r="A267" s="17"/>
      <c r="B267" s="40"/>
      <c r="C267" s="40"/>
      <c r="D267" s="40"/>
      <c r="E267" s="40"/>
      <c r="F267" s="40"/>
      <c r="G267" s="40"/>
    </row>
    <row r="268" spans="1:7" ht="15">
      <c r="A268" s="17"/>
      <c r="B268" s="40"/>
      <c r="C268" s="40"/>
      <c r="D268" s="40"/>
      <c r="E268" s="40"/>
      <c r="F268" s="40"/>
      <c r="G268" s="40"/>
    </row>
    <row r="269" spans="1:7" ht="15">
      <c r="A269" s="17"/>
      <c r="B269" s="40"/>
      <c r="C269" s="40"/>
      <c r="D269" s="40"/>
      <c r="E269" s="40"/>
      <c r="F269" s="40"/>
      <c r="G269" s="40"/>
    </row>
    <row r="270" spans="1:7" ht="15">
      <c r="A270" s="17"/>
      <c r="B270" s="40"/>
      <c r="C270" s="40"/>
      <c r="D270" s="40"/>
      <c r="E270" s="40"/>
      <c r="F270" s="40"/>
      <c r="G270" s="40"/>
    </row>
    <row r="271" spans="1:7" ht="15">
      <c r="A271" s="17"/>
      <c r="B271" s="40"/>
      <c r="C271" s="40"/>
      <c r="D271" s="40"/>
      <c r="E271" s="40"/>
      <c r="F271" s="40"/>
      <c r="G271" s="40"/>
    </row>
    <row r="272" spans="1:7" ht="15">
      <c r="A272" s="17"/>
      <c r="B272" s="40"/>
      <c r="C272" s="40"/>
      <c r="D272" s="40"/>
      <c r="E272" s="40"/>
      <c r="F272" s="40"/>
      <c r="G272" s="40"/>
    </row>
    <row r="273" spans="1:7" ht="15">
      <c r="A273" s="17"/>
      <c r="B273" s="40"/>
      <c r="C273" s="40"/>
      <c r="D273" s="40"/>
      <c r="E273" s="40"/>
      <c r="F273" s="40"/>
      <c r="G273" s="40"/>
    </row>
    <row r="274" spans="1:7" ht="15">
      <c r="A274" s="17"/>
      <c r="B274" s="40"/>
      <c r="C274" s="40"/>
      <c r="D274" s="40"/>
      <c r="E274" s="40"/>
      <c r="F274" s="40"/>
      <c r="G274" s="40"/>
    </row>
    <row r="275" spans="1:7" ht="15">
      <c r="A275" s="17"/>
      <c r="B275" s="40"/>
      <c r="C275" s="40"/>
      <c r="D275" s="40"/>
      <c r="E275" s="40"/>
      <c r="F275" s="40"/>
      <c r="G275" s="40"/>
    </row>
    <row r="276" spans="1:7" ht="15">
      <c r="A276" s="17"/>
      <c r="B276" s="40"/>
      <c r="C276" s="40"/>
      <c r="D276" s="40"/>
      <c r="E276" s="40"/>
      <c r="F276" s="40"/>
      <c r="G276" s="40"/>
    </row>
    <row r="277" spans="1:7" ht="15">
      <c r="A277" s="17"/>
      <c r="B277" s="40"/>
      <c r="C277" s="40"/>
      <c r="D277" s="40"/>
      <c r="E277" s="40"/>
      <c r="F277" s="40"/>
      <c r="G277" s="40"/>
    </row>
    <row r="278" spans="1:7" ht="15">
      <c r="A278" s="17"/>
      <c r="B278" s="40"/>
      <c r="C278" s="40"/>
      <c r="D278" s="40"/>
      <c r="E278" s="40"/>
      <c r="F278" s="40"/>
      <c r="G278" s="40"/>
    </row>
    <row r="279" spans="1:7" ht="15">
      <c r="A279" s="17"/>
      <c r="B279" s="40"/>
      <c r="C279" s="40"/>
      <c r="D279" s="40"/>
      <c r="E279" s="40"/>
      <c r="F279" s="40"/>
      <c r="G279" s="40"/>
    </row>
    <row r="280" spans="1:7" ht="15">
      <c r="A280" s="17"/>
      <c r="B280" s="40"/>
      <c r="C280" s="40"/>
      <c r="D280" s="40"/>
      <c r="E280" s="40"/>
      <c r="F280" s="40"/>
      <c r="G280" s="40"/>
    </row>
    <row r="281" spans="1:7" ht="15">
      <c r="A281" s="17"/>
      <c r="B281" s="40"/>
      <c r="C281" s="40"/>
      <c r="D281" s="40"/>
      <c r="E281" s="40"/>
      <c r="F281" s="40"/>
      <c r="G281" s="40"/>
    </row>
    <row r="282" spans="1:7" ht="15">
      <c r="A282" s="17"/>
      <c r="B282" s="40"/>
      <c r="C282" s="40"/>
      <c r="D282" s="40"/>
      <c r="E282" s="40"/>
      <c r="F282" s="40"/>
      <c r="G282" s="40"/>
    </row>
    <row r="283" spans="1:7" ht="15">
      <c r="A283" s="17"/>
      <c r="B283" s="40"/>
      <c r="C283" s="40"/>
      <c r="D283" s="40"/>
      <c r="E283" s="40"/>
      <c r="F283" s="40"/>
      <c r="G283" s="40"/>
    </row>
    <row r="284" spans="1:7" ht="15">
      <c r="A284" s="17"/>
      <c r="B284" s="40"/>
      <c r="C284" s="40"/>
      <c r="D284" s="40"/>
      <c r="E284" s="40"/>
      <c r="F284" s="40"/>
      <c r="G284" s="40"/>
    </row>
    <row r="285" spans="1:7" ht="15">
      <c r="A285" s="17"/>
      <c r="B285" s="40"/>
      <c r="C285" s="40"/>
      <c r="D285" s="40"/>
      <c r="E285" s="40"/>
      <c r="F285" s="40"/>
      <c r="G285" s="40"/>
    </row>
    <row r="286" spans="1:7" ht="15">
      <c r="A286" s="17"/>
      <c r="B286" s="40"/>
      <c r="C286" s="40"/>
      <c r="D286" s="40"/>
      <c r="E286" s="40"/>
      <c r="F286" s="40"/>
      <c r="G286" s="40"/>
    </row>
    <row r="287" spans="1:7" ht="15">
      <c r="A287" s="17"/>
      <c r="B287" s="40"/>
      <c r="C287" s="40"/>
      <c r="D287" s="40"/>
      <c r="E287" s="40"/>
      <c r="F287" s="40"/>
      <c r="G287" s="40"/>
    </row>
    <row r="288" spans="1:7" ht="15">
      <c r="A288" s="17"/>
      <c r="B288" s="40"/>
      <c r="C288" s="40"/>
      <c r="D288" s="40"/>
      <c r="E288" s="40"/>
      <c r="F288" s="40"/>
      <c r="G288" s="40"/>
    </row>
    <row r="289" spans="1:7" ht="15">
      <c r="A289" s="17"/>
      <c r="B289" s="40"/>
      <c r="C289" s="40"/>
      <c r="D289" s="40"/>
      <c r="E289" s="40"/>
      <c r="F289" s="40"/>
      <c r="G289" s="40"/>
    </row>
    <row r="290" spans="1:7" ht="15">
      <c r="A290" s="17"/>
      <c r="B290" s="40"/>
      <c r="C290" s="40"/>
      <c r="D290" s="40"/>
      <c r="E290" s="40"/>
      <c r="F290" s="40"/>
      <c r="G290" s="40"/>
    </row>
    <row r="291" spans="1:7" ht="15">
      <c r="A291" s="17"/>
      <c r="B291" s="40"/>
      <c r="C291" s="40"/>
      <c r="D291" s="40"/>
      <c r="E291" s="40"/>
      <c r="F291" s="40"/>
      <c r="G291" s="40"/>
    </row>
    <row r="292" spans="1:7" ht="15">
      <c r="A292" s="17"/>
      <c r="B292" s="40"/>
      <c r="C292" s="40"/>
      <c r="D292" s="40"/>
      <c r="E292" s="40"/>
      <c r="F292" s="40"/>
      <c r="G292" s="40"/>
    </row>
    <row r="293" spans="1:7" ht="15">
      <c r="A293" s="17"/>
      <c r="B293" s="40"/>
      <c r="C293" s="40"/>
      <c r="D293" s="40"/>
      <c r="E293" s="40"/>
      <c r="F293" s="40"/>
      <c r="G293" s="40"/>
    </row>
    <row r="294" spans="1:7" ht="15">
      <c r="A294" s="17"/>
      <c r="B294" s="40"/>
      <c r="C294" s="40"/>
      <c r="D294" s="40"/>
      <c r="E294" s="40"/>
      <c r="F294" s="40"/>
      <c r="G294" s="40"/>
    </row>
    <row r="295" spans="1:7" ht="15">
      <c r="A295" s="17"/>
      <c r="B295" s="40"/>
      <c r="C295" s="40"/>
      <c r="D295" s="40"/>
      <c r="E295" s="40"/>
      <c r="F295" s="40"/>
      <c r="G295" s="40"/>
    </row>
    <row r="296" spans="1:7" ht="15">
      <c r="A296" s="17"/>
      <c r="B296" s="40"/>
      <c r="C296" s="40"/>
      <c r="D296" s="40"/>
      <c r="E296" s="40"/>
      <c r="F296" s="40"/>
      <c r="G296" s="40"/>
    </row>
    <row r="297" spans="1:7" ht="15">
      <c r="A297" s="17"/>
      <c r="B297" s="40"/>
      <c r="C297" s="40"/>
      <c r="D297" s="40"/>
      <c r="E297" s="40"/>
      <c r="F297" s="40"/>
      <c r="G297" s="40"/>
    </row>
    <row r="298" spans="1:7" ht="15">
      <c r="A298" s="17"/>
      <c r="B298" s="40"/>
      <c r="C298" s="40"/>
      <c r="D298" s="40"/>
      <c r="E298" s="40"/>
      <c r="F298" s="40"/>
      <c r="G298" s="40"/>
    </row>
    <row r="299" spans="1:7" ht="15">
      <c r="A299" s="17"/>
      <c r="B299" s="40"/>
      <c r="C299" s="40"/>
      <c r="D299" s="40"/>
      <c r="E299" s="40"/>
      <c r="F299" s="40"/>
      <c r="G299" s="40"/>
    </row>
    <row r="300" spans="1:7" ht="15">
      <c r="A300" s="17"/>
      <c r="B300" s="40"/>
      <c r="C300" s="40"/>
      <c r="D300" s="40"/>
      <c r="E300" s="40"/>
      <c r="F300" s="40"/>
      <c r="G300" s="40"/>
    </row>
    <row r="301" spans="1:7" ht="15">
      <c r="A301" s="17"/>
      <c r="B301" s="40"/>
      <c r="C301" s="40"/>
      <c r="D301" s="40"/>
      <c r="E301" s="40"/>
      <c r="F301" s="40"/>
      <c r="G301" s="40"/>
    </row>
    <row r="302" spans="1:7" ht="15">
      <c r="A302" s="17"/>
      <c r="B302" s="40"/>
      <c r="C302" s="40"/>
      <c r="D302" s="40"/>
      <c r="E302" s="40"/>
      <c r="F302" s="40"/>
      <c r="G302" s="40"/>
    </row>
    <row r="303" spans="1:7" ht="15">
      <c r="A303" s="17"/>
      <c r="B303" s="40"/>
      <c r="C303" s="40"/>
      <c r="D303" s="40"/>
      <c r="E303" s="40"/>
      <c r="F303" s="40"/>
      <c r="G303" s="40"/>
    </row>
    <row r="304" spans="1:7" ht="15">
      <c r="A304" s="17"/>
      <c r="B304" s="40"/>
      <c r="C304" s="40"/>
      <c r="D304" s="40"/>
      <c r="E304" s="40"/>
      <c r="F304" s="40"/>
      <c r="G304" s="40"/>
    </row>
    <row r="305" spans="1:7" ht="15">
      <c r="A305" s="17"/>
      <c r="B305" s="40"/>
      <c r="C305" s="40"/>
      <c r="D305" s="40"/>
      <c r="E305" s="40"/>
      <c r="F305" s="40"/>
      <c r="G305" s="40"/>
    </row>
    <row r="306" spans="1:7" ht="15">
      <c r="A306" s="17"/>
      <c r="B306" s="40"/>
      <c r="C306" s="40"/>
      <c r="D306" s="40"/>
      <c r="E306" s="40"/>
      <c r="F306" s="40"/>
      <c r="G306" s="40"/>
    </row>
    <row r="307" spans="1:7" ht="15">
      <c r="A307" s="17"/>
      <c r="B307" s="40"/>
      <c r="C307" s="40"/>
      <c r="D307" s="40"/>
      <c r="E307" s="40"/>
      <c r="F307" s="40"/>
      <c r="G307" s="40"/>
    </row>
    <row r="308" spans="1:7" ht="15">
      <c r="A308" s="17"/>
      <c r="B308" s="40"/>
      <c r="C308" s="40"/>
      <c r="D308" s="40"/>
      <c r="E308" s="40"/>
      <c r="F308" s="40"/>
      <c r="G308" s="40"/>
    </row>
    <row r="309" spans="1:7" ht="15">
      <c r="A309" s="17"/>
      <c r="B309" s="40"/>
      <c r="C309" s="40"/>
      <c r="D309" s="40"/>
      <c r="E309" s="40"/>
      <c r="F309" s="40"/>
      <c r="G309" s="40"/>
    </row>
    <row r="310" spans="1:7" ht="15">
      <c r="A310" s="17"/>
      <c r="B310" s="40"/>
      <c r="C310" s="40"/>
      <c r="D310" s="40"/>
      <c r="E310" s="40"/>
      <c r="F310" s="40"/>
      <c r="G310" s="40"/>
    </row>
    <row r="311" spans="1:7" ht="15">
      <c r="A311" s="17"/>
      <c r="B311" s="40"/>
      <c r="C311" s="40"/>
      <c r="D311" s="40"/>
      <c r="E311" s="40"/>
      <c r="F311" s="40"/>
      <c r="G311" s="40"/>
    </row>
    <row r="312" spans="1:7" ht="15">
      <c r="A312" s="17"/>
      <c r="B312" s="40"/>
      <c r="C312" s="40"/>
      <c r="D312" s="40"/>
      <c r="E312" s="40"/>
      <c r="F312" s="40"/>
      <c r="G312" s="40"/>
    </row>
    <row r="313" spans="1:7" ht="15">
      <c r="A313" s="17"/>
      <c r="B313" s="40"/>
      <c r="C313" s="40"/>
      <c r="D313" s="40"/>
      <c r="E313" s="40"/>
      <c r="F313" s="40"/>
      <c r="G313" s="40"/>
    </row>
    <row r="314" spans="1:7" ht="15">
      <c r="A314" s="17"/>
      <c r="B314" s="40"/>
      <c r="C314" s="40"/>
      <c r="D314" s="40"/>
      <c r="E314" s="40"/>
      <c r="F314" s="40"/>
      <c r="G314" s="40"/>
    </row>
    <row r="315" spans="1:7" ht="15">
      <c r="A315" s="17"/>
      <c r="B315" s="40"/>
      <c r="C315" s="40"/>
      <c r="D315" s="40"/>
      <c r="E315" s="40"/>
      <c r="F315" s="40"/>
      <c r="G315" s="40"/>
    </row>
    <row r="316" spans="1:7" ht="15">
      <c r="A316" s="17"/>
      <c r="B316" s="40"/>
      <c r="C316" s="40"/>
      <c r="D316" s="40"/>
      <c r="E316" s="40"/>
      <c r="F316" s="40"/>
      <c r="G316" s="40"/>
    </row>
    <row r="317" spans="1:7" ht="15">
      <c r="A317" s="17"/>
      <c r="B317" s="40"/>
      <c r="C317" s="40"/>
      <c r="D317" s="40"/>
      <c r="E317" s="40"/>
      <c r="F317" s="40"/>
      <c r="G317" s="40"/>
    </row>
    <row r="318" spans="1:7" ht="15">
      <c r="A318" s="17"/>
      <c r="B318" s="40"/>
      <c r="C318" s="40"/>
      <c r="D318" s="40"/>
      <c r="E318" s="40"/>
      <c r="F318" s="40"/>
      <c r="G318" s="40"/>
    </row>
    <row r="319" spans="1:7" ht="15">
      <c r="A319" s="17"/>
      <c r="B319" s="40"/>
      <c r="C319" s="40"/>
      <c r="D319" s="40"/>
      <c r="E319" s="40"/>
      <c r="F319" s="40"/>
      <c r="G319" s="40"/>
    </row>
    <row r="320" spans="1:7" ht="15">
      <c r="A320" s="17"/>
      <c r="B320" s="40"/>
      <c r="C320" s="40"/>
      <c r="D320" s="40"/>
      <c r="E320" s="40"/>
      <c r="F320" s="40"/>
      <c r="G320" s="40"/>
    </row>
    <row r="321" spans="1:7" ht="15">
      <c r="A321" s="17"/>
      <c r="B321" s="40"/>
      <c r="C321" s="40"/>
      <c r="D321" s="40"/>
      <c r="E321" s="40"/>
      <c r="F321" s="40"/>
      <c r="G321" s="40"/>
    </row>
    <row r="322" spans="1:7" ht="15">
      <c r="A322" s="17"/>
      <c r="B322" s="40"/>
      <c r="C322" s="40"/>
      <c r="D322" s="40"/>
      <c r="E322" s="40"/>
      <c r="F322" s="40"/>
      <c r="G322" s="40"/>
    </row>
    <row r="323" spans="1:7" ht="15">
      <c r="A323" s="17"/>
      <c r="B323" s="40"/>
      <c r="C323" s="40"/>
      <c r="D323" s="40"/>
      <c r="E323" s="40"/>
      <c r="F323" s="40"/>
      <c r="G323" s="40"/>
    </row>
    <row r="324" spans="1:7" ht="15">
      <c r="A324" s="17"/>
      <c r="B324" s="40"/>
      <c r="C324" s="40"/>
      <c r="D324" s="40"/>
      <c r="E324" s="40"/>
      <c r="F324" s="40"/>
      <c r="G324" s="40"/>
    </row>
    <row r="325" spans="1:7" ht="15">
      <c r="A325" s="17"/>
      <c r="B325" s="40"/>
      <c r="C325" s="40"/>
      <c r="D325" s="40"/>
      <c r="E325" s="40"/>
      <c r="F325" s="40"/>
      <c r="G325" s="40"/>
    </row>
    <row r="326" spans="1:7" ht="15">
      <c r="A326" s="17"/>
      <c r="B326" s="40"/>
      <c r="C326" s="40"/>
      <c r="D326" s="40"/>
      <c r="E326" s="40"/>
      <c r="F326" s="40"/>
      <c r="G326" s="40"/>
    </row>
    <row r="327" spans="1:7" ht="15">
      <c r="A327" s="17"/>
      <c r="B327" s="40"/>
      <c r="C327" s="40"/>
      <c r="D327" s="40"/>
      <c r="E327" s="40"/>
      <c r="F327" s="40"/>
      <c r="G327" s="40"/>
    </row>
    <row r="328" spans="1:7" ht="15">
      <c r="A328" s="17"/>
      <c r="B328" s="40"/>
      <c r="C328" s="40"/>
      <c r="D328" s="40"/>
      <c r="E328" s="40"/>
      <c r="F328" s="40"/>
      <c r="G328" s="40"/>
    </row>
    <row r="329" spans="1:7" ht="15">
      <c r="A329" s="17"/>
      <c r="B329" s="40"/>
      <c r="C329" s="40"/>
      <c r="D329" s="40"/>
      <c r="E329" s="40"/>
      <c r="F329" s="40"/>
      <c r="G329" s="40"/>
    </row>
    <row r="330" spans="1:7" ht="15">
      <c r="A330" s="17"/>
      <c r="B330" s="40"/>
      <c r="C330" s="40"/>
      <c r="D330" s="40"/>
      <c r="E330" s="40"/>
      <c r="F330" s="40"/>
      <c r="G330" s="40"/>
    </row>
    <row r="331" spans="1:7" ht="15">
      <c r="A331" s="17"/>
      <c r="B331" s="40"/>
      <c r="C331" s="40"/>
      <c r="D331" s="40"/>
      <c r="E331" s="40"/>
      <c r="F331" s="40"/>
      <c r="G331" s="40"/>
    </row>
    <row r="332" spans="1:7" ht="15">
      <c r="A332" s="17"/>
      <c r="B332" s="40"/>
      <c r="C332" s="40"/>
      <c r="D332" s="40"/>
      <c r="E332" s="40"/>
      <c r="F332" s="40"/>
      <c r="G332" s="40"/>
    </row>
    <row r="333" spans="1:7" ht="15">
      <c r="A333" s="17"/>
      <c r="B333" s="40"/>
      <c r="C333" s="40"/>
      <c r="D333" s="40"/>
      <c r="E333" s="40"/>
      <c r="F333" s="40"/>
      <c r="G333" s="40"/>
    </row>
    <row r="334" spans="1:7" ht="15">
      <c r="A334" s="17"/>
      <c r="B334" s="40"/>
      <c r="C334" s="40"/>
      <c r="D334" s="40"/>
      <c r="E334" s="40"/>
      <c r="F334" s="40"/>
      <c r="G334" s="40"/>
    </row>
  </sheetData>
  <sheetProtection/>
  <mergeCells count="11">
    <mergeCell ref="B7:F7"/>
    <mergeCell ref="A153:B153"/>
    <mergeCell ref="A146:B146"/>
    <mergeCell ref="A147:B147"/>
    <mergeCell ref="A140:B140"/>
    <mergeCell ref="B5:F5"/>
    <mergeCell ref="A150:B150"/>
    <mergeCell ref="A152:B152"/>
    <mergeCell ref="B6:F6"/>
    <mergeCell ref="A123:B123"/>
    <mergeCell ref="A125:B12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3" r:id="rId1"/>
  <rowBreaks count="2" manualBreakCount="2">
    <brk id="56" max="6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Ольга Белоконь</cp:lastModifiedBy>
  <cp:lastPrinted>2007-05-03T05:23:28Z</cp:lastPrinted>
  <dcterms:created xsi:type="dcterms:W3CDTF">1999-10-28T10:18:25Z</dcterms:created>
  <dcterms:modified xsi:type="dcterms:W3CDTF">2008-01-10T06:59:38Z</dcterms:modified>
  <cp:category/>
  <cp:version/>
  <cp:contentType/>
  <cp:contentStatus/>
</cp:coreProperties>
</file>